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
    </mc:Choice>
  </mc:AlternateContent>
  <bookViews>
    <workbookView xWindow="-120" yWindow="-120" windowWidth="20730" windowHeight="11160" tabRatio="874" activeTab="5"/>
  </bookViews>
  <sheets>
    <sheet name="CNTT" sheetId="13" r:id="rId1"/>
    <sheet name="Dacthunganh" sheetId="17" r:id="rId2"/>
    <sheet name="GD đào tạo" sheetId="33" r:id="rId3"/>
    <sheet name="Thong tin doi ngoai" sheetId="14" r:id="rId4"/>
    <sheet name="PTTH-BC" sheetId="16" r:id="rId5"/>
    <sheet name="BG" sheetId="15" r:id="rId6"/>
    <sheet name="XD-VBQPPL" sheetId="25" r:id="rId7"/>
    <sheet name="PAPI" sheetId="26" r:id="rId8"/>
    <sheet name="KP Xử phạt thanh tra" sheetId="27" r:id="rId9"/>
    <sheet name="Trangphuc-thanhtra" sheetId="28" r:id="rId10"/>
    <sheet name="Tiep cong dan " sheetId="34" r:id="rId11"/>
    <sheet name="Muabao-xuan" sheetId="32" r:id="rId12"/>
    <sheet name="Ngaysach" sheetId="31" r:id="rId13"/>
  </sheets>
  <definedNames>
    <definedName name="_xlnm.Print_Area" localSheetId="5">BG!$A$1:$G$27</definedName>
    <definedName name="_xlnm.Print_Area" localSheetId="0">CNTT!$A$1:$H$80</definedName>
  </definedNames>
  <calcPr calcId="152511"/>
</workbook>
</file>

<file path=xl/calcChain.xml><?xml version="1.0" encoding="utf-8"?>
<calcChain xmlns="http://schemas.openxmlformats.org/spreadsheetml/2006/main">
  <c r="F9" i="15" l="1"/>
  <c r="F46" i="13" l="1"/>
  <c r="G46" i="13"/>
  <c r="G16" i="13"/>
  <c r="G51" i="13" l="1"/>
  <c r="D19" i="33" l="1"/>
  <c r="E19" i="33"/>
  <c r="E10" i="33"/>
  <c r="D10" i="33"/>
  <c r="E12" i="33"/>
  <c r="D12" i="33"/>
  <c r="I10" i="28" l="1"/>
  <c r="I38" i="28" l="1"/>
  <c r="I36" i="28"/>
  <c r="I35" i="28"/>
  <c r="I34" i="28"/>
  <c r="I33" i="28"/>
  <c r="I32" i="28"/>
  <c r="I31" i="28"/>
  <c r="I27" i="28"/>
  <c r="I26" i="28"/>
  <c r="I25" i="28"/>
  <c r="I24" i="28"/>
  <c r="I23" i="28"/>
  <c r="I22" i="28"/>
  <c r="I18" i="28"/>
  <c r="I17" i="28"/>
  <c r="I16" i="28"/>
  <c r="I15" i="28"/>
  <c r="I14" i="28"/>
  <c r="I13" i="28"/>
  <c r="I12" i="28" l="1"/>
  <c r="I11" i="28" s="1"/>
  <c r="I30" i="28"/>
  <c r="I29" i="28" s="1"/>
  <c r="I21" i="28"/>
  <c r="I20" i="28" s="1"/>
  <c r="G39" i="13" l="1"/>
  <c r="F39" i="13"/>
  <c r="F18" i="15" l="1"/>
  <c r="F16" i="15" l="1"/>
  <c r="F15" i="15" s="1"/>
  <c r="D11" i="16" l="1"/>
  <c r="D58" i="13" l="1"/>
  <c r="D61" i="13"/>
  <c r="D62" i="13"/>
  <c r="D63" i="13"/>
  <c r="D64" i="13"/>
  <c r="D65" i="13"/>
  <c r="D66" i="13"/>
  <c r="G59" i="13"/>
  <c r="F60" i="13"/>
  <c r="D60" i="13" s="1"/>
  <c r="F59" i="13" l="1"/>
  <c r="D55" i="13"/>
  <c r="D56" i="13"/>
  <c r="D43" i="13"/>
  <c r="D40" i="13"/>
  <c r="D41" i="13"/>
  <c r="D59" i="13" l="1"/>
  <c r="D37" i="13"/>
  <c r="D34" i="13"/>
  <c r="D35" i="13"/>
  <c r="D36" i="13"/>
  <c r="G28" i="13"/>
  <c r="D19" i="13"/>
  <c r="D20" i="13"/>
  <c r="D21" i="13"/>
  <c r="D22" i="13"/>
  <c r="D23" i="13"/>
  <c r="D24" i="13"/>
  <c r="G17" i="13"/>
  <c r="D48" i="13"/>
  <c r="D49" i="13"/>
  <c r="D50" i="13"/>
  <c r="D47" i="13"/>
  <c r="E13" i="27" l="1"/>
  <c r="F16" i="13" l="1"/>
  <c r="F15" i="13" s="1"/>
  <c r="E13" i="34" l="1"/>
  <c r="E12" i="34"/>
  <c r="E11" i="34" s="1"/>
  <c r="E14" i="34" s="1"/>
  <c r="E14" i="27"/>
  <c r="E12" i="27"/>
  <c r="E11" i="27"/>
  <c r="E10" i="27" l="1"/>
  <c r="E16" i="27"/>
  <c r="D18" i="13" l="1"/>
  <c r="D26" i="13"/>
  <c r="D27" i="13"/>
  <c r="D29" i="13"/>
  <c r="D30" i="13"/>
  <c r="D31" i="13"/>
  <c r="D32" i="13"/>
  <c r="D38" i="13"/>
  <c r="D42" i="13"/>
  <c r="D45" i="13"/>
  <c r="D46" i="13"/>
  <c r="D57" i="13"/>
  <c r="D39" i="13"/>
  <c r="G33" i="13"/>
  <c r="G25" i="13"/>
  <c r="D17" i="13"/>
  <c r="G15" i="13" l="1"/>
  <c r="C15" i="14"/>
  <c r="D16" i="13" l="1"/>
  <c r="E16" i="13"/>
  <c r="E15" i="13" s="1"/>
  <c r="F11" i="32"/>
  <c r="F12" i="32" s="1"/>
  <c r="D33" i="13"/>
  <c r="F28" i="13"/>
  <c r="D28" i="13" s="1"/>
  <c r="F25" i="13"/>
  <c r="F12" i="15"/>
  <c r="E12" i="25"/>
  <c r="E13" i="25" s="1"/>
  <c r="F13" i="15"/>
  <c r="C9" i="17"/>
  <c r="E16" i="31"/>
  <c r="E15" i="31"/>
  <c r="E14" i="31"/>
  <c r="E12" i="31"/>
  <c r="E10" i="31" s="1"/>
  <c r="E11" i="31"/>
  <c r="F11" i="15" l="1"/>
  <c r="E13" i="31"/>
  <c r="E17" i="31" s="1"/>
  <c r="D44" i="13"/>
  <c r="D15" i="13" s="1"/>
  <c r="D25" i="13"/>
</calcChain>
</file>

<file path=xl/sharedStrings.xml><?xml version="1.0" encoding="utf-8"?>
<sst xmlns="http://schemas.openxmlformats.org/spreadsheetml/2006/main" count="549" uniqueCount="305">
  <si>
    <t>STT</t>
  </si>
  <si>
    <t>Ghi chú</t>
  </si>
  <si>
    <t>UBND TỈNH AN GIANG</t>
  </si>
  <si>
    <t>Theo QĐ 2405 ngày 11/11/2008</t>
  </si>
  <si>
    <t>Chênh lệch so QĐ2405, thừa (+), thiếu  (-)</t>
  </si>
  <si>
    <t>SỞ THÔNG TIN VÀ TRUYỀN THÔNG</t>
  </si>
  <si>
    <t>Kinh phí bảo trì</t>
  </si>
  <si>
    <t>Cơ sở tính kinh phí bảo trì</t>
  </si>
  <si>
    <t>Trong đó phân bổ:</t>
  </si>
  <si>
    <t>Kinh phí bảo trì phần mềm (10% giá trị phần mềm)</t>
  </si>
  <si>
    <t>Kinh phí bảo trì phần cứng</t>
  </si>
  <si>
    <t>Giá trị phần mềm (triệu đồng)</t>
  </si>
  <si>
    <t>Phần cứng</t>
  </si>
  <si>
    <t>Tổng tài sản</t>
  </si>
  <si>
    <t>Tổng kinh phí nâng cấp, duy trì</t>
  </si>
  <si>
    <t>(1)</t>
  </si>
  <si>
    <t>(2)</t>
  </si>
  <si>
    <t>(3)</t>
  </si>
  <si>
    <t>(4)</t>
  </si>
  <si>
    <t>(5)</t>
  </si>
  <si>
    <t>(6)</t>
  </si>
  <si>
    <t>1</t>
  </si>
  <si>
    <t>CỘNG HÒA XÃ HỘI CHỦ NGHĨA VIỆT NAM</t>
  </si>
  <si>
    <t>Độc lập - Tự do - hạnh phúc</t>
  </si>
  <si>
    <t>Hạng mục</t>
  </si>
  <si>
    <t>ĐVT</t>
  </si>
  <si>
    <t>Số lượng</t>
  </si>
  <si>
    <t>Đơn giá</t>
  </si>
  <si>
    <t>TỔNG SỐ</t>
  </si>
  <si>
    <t>Nơi nhận:</t>
  </si>
  <si>
    <t>- Sở Tài chính;</t>
  </si>
  <si>
    <t>- Lưu: VT.</t>
  </si>
  <si>
    <t>CỘNG HOÀ XÃ HỘI CHỦ NGHĨA VIỆT NAM</t>
  </si>
  <si>
    <t>Độc lập - Tự do - Hạnh phúc</t>
  </si>
  <si>
    <t>Nội dung hoạt động</t>
  </si>
  <si>
    <t>2</t>
  </si>
  <si>
    <t>3</t>
  </si>
  <si>
    <t>Tổng số</t>
  </si>
  <si>
    <t xml:space="preserve">Xăng xe </t>
  </si>
  <si>
    <t>Đợt</t>
  </si>
  <si>
    <t>Người</t>
  </si>
  <si>
    <t xml:space="preserve">SỞ THÔNG TIN &amp; TRUYỀN THÔNG </t>
  </si>
  <si>
    <t>I</t>
  </si>
  <si>
    <t>II</t>
  </si>
  <si>
    <t xml:space="preserve">Kinh phí </t>
  </si>
  <si>
    <t>Khoản mục chi phí</t>
  </si>
  <si>
    <t>Kinh phí</t>
  </si>
  <si>
    <t>Tổng cộng</t>
  </si>
  <si>
    <t>- Lưu VT.</t>
  </si>
  <si>
    <t xml:space="preserve">               UBND TỈNH AN GIANG</t>
  </si>
  <si>
    <t>a</t>
  </si>
  <si>
    <t>b</t>
  </si>
  <si>
    <t>UBND TỈNH AN GIANG</t>
  </si>
  <si>
    <t>CỘNG HÒA XÃ HỘI CHỦ NGHĨA VIỆT NAM</t>
  </si>
  <si>
    <t>SỞ THÔNG TIN VÀ TRUYỀN THÔNG</t>
  </si>
  <si>
    <t>Độc lập - Tự do - Hạnh phúc</t>
  </si>
  <si>
    <t>Nơi nhận:</t>
  </si>
  <si>
    <t>- Sở Tài chính;</t>
  </si>
  <si>
    <t>Thành tiền</t>
  </si>
  <si>
    <t xml:space="preserve">Nội dung dự toán </t>
  </si>
  <si>
    <t>Định mức</t>
  </si>
  <si>
    <t xml:space="preserve">                   Tổng cộng:  </t>
  </si>
  <si>
    <t xml:space="preserve">                                            </t>
  </si>
  <si>
    <t>Thành tiền
(đồng)</t>
  </si>
  <si>
    <t>Đơn vị tính: đồng</t>
  </si>
  <si>
    <t>Kinh phí phục vụ công tác kiểm tra, tham gia tập huấn, hội nghị, hội thảo, triển lãm... về thông tin đối ngoại, báo chí - xuất bản, tuyên truyền biển đảo và phân giới cắm mốc trong và ngoài tỉnh; đào tạo, tập huấn, hội nghị tuyên truyền về đối ngoại….</t>
  </si>
  <si>
    <t xml:space="preserve">               Số:       /KH-STTTT</t>
  </si>
  <si>
    <t>Số:         /KH-STTTT</t>
  </si>
  <si>
    <t>Số:         /KH-STTTT</t>
  </si>
  <si>
    <t>Số:       /KH-STTTT</t>
  </si>
  <si>
    <t xml:space="preserve">Nội dung chi </t>
  </si>
  <si>
    <t xml:space="preserve">Thanh tra, kiểm tra về lĩnh vực thông tin và truyền thông </t>
  </si>
  <si>
    <t>Xăng xe đi công tác</t>
  </si>
  <si>
    <t>Công tác phí 5 người/1 đợt</t>
  </si>
  <si>
    <t xml:space="preserve">Thuê tài xế </t>
  </si>
  <si>
    <t>Xăng xe</t>
  </si>
  <si>
    <t>Truyền thông cho Ngày sách Việt Nam tại tỉnh An Giang trên Cổng tỉnh, Cổng Sở</t>
  </si>
  <si>
    <t xml:space="preserve">Phóng sự ảnh </t>
  </si>
  <si>
    <t>Thực hiện 01 Infographic</t>
  </si>
  <si>
    <t xml:space="preserve">           Số:       /KH-STTTT</t>
  </si>
  <si>
    <t>Thực hiện tin, bài (12 x 60.000/tin, bài)</t>
  </si>
  <si>
    <t>1.1</t>
  </si>
  <si>
    <t>1.2</t>
  </si>
  <si>
    <t>2.1</t>
  </si>
  <si>
    <t>2.2</t>
  </si>
  <si>
    <t>2.3</t>
  </si>
  <si>
    <t>Đơn giá/
01 cuốn</t>
  </si>
  <si>
    <t>Số lượng
 (ngày)</t>
  </si>
  <si>
    <t>Mua báo xuân</t>
  </si>
  <si>
    <t>Công tác phí 6 người x 100.000/người</t>
  </si>
  <si>
    <t>Hoạt động Cổng TTĐT tỉnh; Trung tâm dữ liệu; hệ thống email; Triển khai chữ ký số; Triển khai An toàn ANTT; các ứng dụng khác…</t>
  </si>
  <si>
    <t>Số lượng
/Năm</t>
  </si>
  <si>
    <t>Số:      /KH-STTTT</t>
  </si>
  <si>
    <t>KINH PHÍ MUA SẮM TRANG PHỤC THANH TRA</t>
  </si>
  <si>
    <t>Đặt hàng dịch vụ sự nghiệp công sử dụng kinh phí ngân sách nhà nước đặt hàng: Đặt hàng chương trình thời sự thiết yếu ở địa phương tỉnh An Giang và các Chuyên đề, chuyên mục, chương trình khác … phát trên sóng truyền hình của Đài Phát thanh - Truyền hình An Giang</t>
  </si>
  <si>
    <t>a1</t>
  </si>
  <si>
    <t xml:space="preserve"> Hoạt động cổng TTĐT của tỉnh</t>
  </si>
  <si>
    <t>+ Tuyên truyền thông tin đối ngoại trên Cổng TTĐT, các chương trình hợp tác Quốc tế; Tuyên truyền quảng bá các sản phẩm chủ lực của tỉnh</t>
  </si>
  <si>
    <t>+Báo chí phục vụ công tác Cổng TTĐT
(500/tháng x 12 tháng = 6 triệu)</t>
  </si>
  <si>
    <t>+ Công tác phí phục vụ cho Cổng TTĐT
 (Gồm thuê xe và phụ cấp công tác)</t>
  </si>
  <si>
    <t>+ Kinh phí nhập liệu văn bản qui phạm pháp luật;Văn bản chỉ đạo điều hành; Dịch vụ Mobifone.AI-Hệ thống tổng đài thông minh; Đọc bảng tin trên Internet.</t>
  </si>
  <si>
    <t>+ Đào tạo nghiệp vụ phục vụ công tác quản lý, phát triển nội dung</t>
  </si>
  <si>
    <t>a2</t>
  </si>
  <si>
    <t>a3</t>
  </si>
  <si>
    <t>a4</t>
  </si>
  <si>
    <t>Hoạt động trung tâm dữ liệu của tỉnh</t>
  </si>
  <si>
    <t>a5</t>
  </si>
  <si>
    <t>Triển khai các nhiệm vụ, kế hoạch về ATANTT</t>
  </si>
  <si>
    <t>+ Chi hoạt động ứng cứu ATTTMT</t>
  </si>
  <si>
    <t>+Kiểm tra, đánh giá lổ hổng các hệ thống CNTT (Pentest)</t>
  </si>
  <si>
    <t>c</t>
  </si>
  <si>
    <t xml:space="preserve"> Ban biên tập, nhuận bút tin bài Cổng TTĐT Sở TTTT</t>
  </si>
  <si>
    <t>d</t>
  </si>
  <si>
    <t>f</t>
  </si>
  <si>
    <t>Chi hội thi Tin học trẻ</t>
  </si>
  <si>
    <t>g</t>
  </si>
  <si>
    <t>h</t>
  </si>
  <si>
    <t>Thực hiện Bảo trì, sửa chữa, các chi phí liên quan đến công tác vận hành Cụm Thông tin cơ sở (Màn hình Led) tại Cửa khẩu quốc tế Tịnh Biên, huyện Tịnh Biên, tỉnh An Giang</t>
  </si>
  <si>
    <t>Tập huấn nâng cao nghiệp vụ báo chí (trình độ chính trị, kỹ năng…) cho đội ngũ nhà báo, phóng viên của các cơ quan báo chí trong tỉnh</t>
  </si>
  <si>
    <t>Đơn vị tính: triệu đồng</t>
  </si>
  <si>
    <t>Họp mặt Báo chí xuân</t>
  </si>
  <si>
    <t>Họp mặt Báo chí 21/06</t>
  </si>
  <si>
    <t>GIÁM ĐỐC</t>
  </si>
  <si>
    <t>Lê Quốc Cường</t>
  </si>
  <si>
    <t>Số:        /KH-STTTT</t>
  </si>
  <si>
    <t>Số:      /KH-STTTT</t>
  </si>
  <si>
    <t>4</t>
  </si>
  <si>
    <t>Đơn vị được phân bổ</t>
  </si>
  <si>
    <t>Văn phòng Sở TTTT</t>
  </si>
  <si>
    <t>Trung tâm Công nghệ thông tin và Truyền thông</t>
  </si>
  <si>
    <t>Căn cứ Nghị quyết 17/NQ-CP ngày 07 tháng 3 năm 2019 của Chính phủ về một số nhiệm vụ giải pháp trọng tâm phát triển Chính phủ điện tử giai đoạn 2019 - 2020, định hướng 2025;</t>
  </si>
  <si>
    <t>- STTTT: các phòng chuyên môn, TT CNTT&amp;TT;</t>
  </si>
  <si>
    <t>Đơn vị
 được phân bổ</t>
  </si>
  <si>
    <t>Số 
lượng</t>
  </si>
  <si>
    <t>Trung tâm CNTT&amp;TT</t>
  </si>
  <si>
    <t>- Sở TTTT: các phòng chuyên môn, TT CNTT &amp;TT;</t>
  </si>
  <si>
    <t>- Sở TTTT: các phòng chuyên môn, TT CNTT&amp;TT;</t>
  </si>
  <si>
    <t>Nội dung</t>
  </si>
  <si>
    <t>KINH PHÍ SỰ NGHIỆP GIÁO DỤC - ĐÀO TẠO VÀ NGHỀ: 
ĐÀO TẠO LẠI, BỒI DƯỠNG NGHIỆP VỤ KHÁC CHO CÁN BỘ CÔNG CHỨC</t>
  </si>
  <si>
    <t>KP thực hiện kiểm tra, đánh giá về CNTT cơ sở</t>
  </si>
  <si>
    <t>+Tổ chức diễn tập ứng cứu sự cố An toàn thông tin tỉnh, khắc phục lỗ hổng</t>
  </si>
  <si>
    <t>Tên trang phục</t>
  </si>
  <si>
    <t>Niên hạn cấp phát</t>
  </si>
  <si>
    <t xml:space="preserve">Thời điểm cấp lần đầu </t>
  </si>
  <si>
    <t>Đơn vị tính</t>
  </si>
  <si>
    <t>Nguyễn Thanh Hiền - Chánh thanh tra</t>
  </si>
  <si>
    <t>Trang phục cấp theo niên hạn:</t>
  </si>
  <si>
    <t>Quần áo xuân hè dài tay</t>
  </si>
  <si>
    <t xml:space="preserve">01 năm </t>
  </si>
  <si>
    <t>bộ</t>
  </si>
  <si>
    <t>Áo măng tô thay bộ xuân hè</t>
  </si>
  <si>
    <t>01</t>
  </si>
  <si>
    <t>Áo sơ mi dài tay</t>
  </si>
  <si>
    <t>cái</t>
  </si>
  <si>
    <t>chiếc</t>
  </si>
  <si>
    <t>đôi</t>
  </si>
  <si>
    <t>Dép quai hậu</t>
  </si>
  <si>
    <t>Quần áo mưa</t>
  </si>
  <si>
    <t xml:space="preserve"> bộ</t>
  </si>
  <si>
    <t>Trang phục cấp 01 lần</t>
  </si>
  <si>
    <t>Tăng Thành Nhơn - Phó Chánh TTra</t>
  </si>
  <si>
    <t xml:space="preserve">Quần áo xuân hè </t>
  </si>
  <si>
    <t>3.1</t>
  </si>
  <si>
    <t>3.2</t>
  </si>
  <si>
    <t>TỔNG CỘNG ( số tiền)</t>
  </si>
  <si>
    <t>Stt</t>
  </si>
  <si>
    <t>Thực hiện công tác tiếp công dân</t>
  </si>
  <si>
    <t>Giám đốc sở (02 ngày/ tháng theo quy chế tiếp công dân 01 ngày định kỳ, dự kiến 01 ngày đột xuất)</t>
  </si>
  <si>
    <t>2 ngày/tháng * 12 tháng</t>
  </si>
  <si>
    <t>Điều 4, QĐ 28</t>
  </si>
  <si>
    <t>6 ngày/tháng * 12 tháng</t>
  </si>
  <si>
    <t>(làm tròn -160.000đ)</t>
  </si>
  <si>
    <t>-  Sở TTTT: các phòng chuyên môn, TT CNTT&amp;TT;</t>
  </si>
  <si>
    <t>(Quyết định số 28/2017/QĐ-UBND ngày 12/6/2017 của UBND tỉnh An Giang)</t>
  </si>
  <si>
    <t>Cán bộ làm công tác tiếp dân (được bổ nhiệm ngạch thanh tra viên)</t>
  </si>
  <si>
    <t>-  Sở TTTT: Các phòng chuyên môn, TT CNTT&amp;TT</t>
  </si>
  <si>
    <t>m</t>
  </si>
  <si>
    <t>n</t>
  </si>
  <si>
    <t>- STTTT: các phòng chuyên môn, TT CNTT &amp;TT;</t>
  </si>
  <si>
    <t>TT CNTT &amp;TT</t>
  </si>
  <si>
    <t>- Sở TTTT: BGĐ; các phòng chuyên môn, TT CNTT&amp;TT;</t>
  </si>
  <si>
    <t>5</t>
  </si>
  <si>
    <t>Tham dự Hội nghị, tổ chức hội nghị tập huấn về công tác thanh tra, mua tài liệu phục vụ công tác thanh tra</t>
  </si>
  <si>
    <t>Thuê Phòng nghỉ</t>
  </si>
  <si>
    <t>KINH PHÍ CÔNG TÁC XỬ PHẠT THANH TRA</t>
  </si>
  <si>
    <t>KINH PHÍ SỰ NGHIỆP THÔNG TIN ĐỐI NGOẠI</t>
  </si>
  <si>
    <t>KINH PHÍ SỰ NGHIỆP CÔNG NGHỆ THÔNG TIN TRONG HOẠT ĐỘNG CƠ QUAN NHÀ NƯỚC</t>
  </si>
  <si>
    <t>KINH PHÍ SỰ NGHIỆP ĐÀO TẠO, TẬP HUẤN, KIỂM TRA, HỘI NGHỊ, HỘI THẢO,
 HỌP MẶT, KỶ NIỆM, ĐẶT HÀNG LĨNH VỰC PHÁT THANH-TRUYỀN HÌNH, BÁO CHÍ, XUẤT BẢN</t>
  </si>
  <si>
    <t>CHI PHÍ TIẾP CÔNG DÂN, GIẢI QUYẾT KHIẾU NẠI TỐ CÁO</t>
  </si>
  <si>
    <t>KINH PHÍ MUA BÁO XUÂN</t>
  </si>
  <si>
    <t>Phân bổ cho 
Văn phòng Sở</t>
  </si>
  <si>
    <t>Phân bổ
 Văn phòng Sở</t>
  </si>
  <si>
    <t>Đơn vị được
phân bổ</t>
  </si>
  <si>
    <t xml:space="preserve">
 Văn phòng Sở</t>
  </si>
  <si>
    <t>Văn phòng Sở</t>
  </si>
  <si>
    <t>Đơn vị được 
phân bổ</t>
  </si>
  <si>
    <t>Phân bổ Văn phòng Sở</t>
  </si>
  <si>
    <t>NGÀY HỘI SÁCH VIỆT NAM</t>
  </si>
  <si>
    <t>Số:        / KH-STTTT</t>
  </si>
  <si>
    <t>KẾ HOẠCH PHÂN BỔ DỰ TOÁN NĂM 2024</t>
  </si>
  <si>
    <t xml:space="preserve">    An Giang, ngày         tháng   01    năm 2024</t>
  </si>
  <si>
    <t>Kinh phí phân bổ năm 2024 cho Sở TTTT</t>
  </si>
  <si>
    <t>Tổng kinh phí phân bổ năm 2024</t>
  </si>
  <si>
    <t>Chuyển đổi số</t>
  </si>
  <si>
    <t>+ Gia hạn chứng chỉ số SSL bảo mật, mail điện tử</t>
  </si>
  <si>
    <t xml:space="preserve">+ Triển khai ứng dụng chữ ký số </t>
  </si>
  <si>
    <t xml:space="preserve"> + Thuê dịch vụ hỗ trợ kỹ thuật vận hành hệ thống thư điện tử tỉnh; Cập nhật bản vá, hỗ trợ những trường hợp lỗi phát sinh do phần mềm thư điện tử trong quá trình vận hành</t>
  </si>
  <si>
    <t>+ Hợp đồng cung cấp thông tin tổng hợp báo chí (điểm báo cho các Sở, ban, ngành và 11 Huyện, thị, thành phố trong tỉnh)</t>
  </si>
  <si>
    <t>KP hoạt động phòng máy chủ</t>
  </si>
  <si>
    <t>+ Điện năng sinh hoạt phòng máy chủ</t>
  </si>
  <si>
    <t>+ Nhiên liệu vận hành máy phát điện</t>
  </si>
  <si>
    <t xml:space="preserve">+ Duy trì cập nhật bản quyền chống thư rác thiết bị Baracuda cho hệ thống thư điện tử của tỉnh; </t>
  </si>
  <si>
    <t>+ Phần mềm diệt Virus cho hệ thống máy chủ, tài khoản Apple</t>
  </si>
  <si>
    <t>+ Bảo trì hệ thống ngoại vi: máy lạnh phòng máy chủ, hệ thống điện, hệ thống chống cháy, sửa chửa thiết bị máy chủ, thay bình 1 UPS</t>
  </si>
  <si>
    <t xml:space="preserve">+ Gia hạn bản quyền 1 năm cho thiết bị tường lửa Sophos SG 310, thiết bị chống tấn công APT Palo Alto Networks PA-3050, phần mềm HPE ArcSight, phần mềm ảo hóa Vmware từ </t>
  </si>
  <si>
    <t>+ Hệ thống phòng họp trực tuyến: Thuê thiết bị đầu cuối hệ thống họp trực tuyến tại phòng họp Trung tâm Công nghệ Thông tin và Truyền thông</t>
  </si>
  <si>
    <t>Thuê dịch vụ mạng truyền số liệu chuyên dùng cấp II, kết nối trung tâm dữ liệu tỉnh, Sở ban ngành cấp tỉnh, UBND cấp huyện, xã</t>
  </si>
  <si>
    <t>Phần mềm theo dõi, giám sát hoạt động cung cấp thông tin trên trang thông tin điện tử tổng hợp</t>
  </si>
  <si>
    <t>Phí gia hạn tên định danh UBNDANGIANG</t>
  </si>
  <si>
    <t>-Thuê dịch vụ phần mềm Quản lý văn bản, chỉ đạo điều hành</t>
  </si>
  <si>
    <t>Kinh phí thực hiện các nhiệm vụ chuyên môn khác thực hiện theo chủ trương của cấp có thẩm quyền liên quan</t>
  </si>
  <si>
    <t>- Chuyển đổi số</t>
  </si>
  <si>
    <t>+ Nâng cấp, chuyển đổi công nghệ cổng thông tin điện tử tỉnh: Xây dựng phân hệ Tòa soạn điện tử; Xây dựng hệ thống tra cứu, tìm kiếm tổng hợp, tích hợp nội dung đồng bộ từ các chuyên trang (văn bản chỉ đạo điều hành), dịch vụ công; Xây dựng các API, RSS trích xuất các nội dung</t>
  </si>
  <si>
    <t>+ Phí đăng ký tên Brandname phục vụ triển khai các ứng dụng dùng chung của tỉnh</t>
  </si>
  <si>
    <t>+  Thực hiện theo KH 617/KH-UBND ngày 30 tháng 6 năm 2022 của UBND tỉnh An Giang về việc chuyển đổi IPv6 cho hệ thống mạng, dịch vụ công nghệ thông tin tỉnh An Giang giai đoạn 2022-2025. (Từ năm 2024-2025 là 8.055 thực hiện chuyển đổi)</t>
  </si>
  <si>
    <t>+  Cập nhật, ban hành Kiến trúc Chính quyền điện tử tỉnh An Giang (phiên bản 3.0)</t>
  </si>
  <si>
    <t>- Nâng cấp trang thông tin điện tử Sở thông tin và Truyền thông An Giang</t>
  </si>
  <si>
    <t>KẾ HOẠCH PHÂN BỔ DỰ TOÁN NĂM 2024
KINH PHÍ SỰ NGHIỆP - TRUYỀN THÔNG VÀ PHỐI HỢP 
CÁC CƠ QUAN TRUYỀN THÔNG (CHI ĐẶC THÙ NGÀNH)</t>
  </si>
  <si>
    <t>Kinh phí tổ chức hội nghị tập huấn, triển khai các văn bản ngành TTTT cho CCVC trong toàn ngành; Kinh phí tham dự các lớp tập huấn, hội nghị, hội thảo, sự kiện về ngành thông tin và truyền thông, Báo chí toàn quốc, sự kiện kỷ niệm các cơ quan báo chí, truyền thông,... do Bộ Thông tin và Truyền thông và các đơn vị có liên quan tổ chức trong và ngoài tỉnh</t>
  </si>
  <si>
    <t>Chuyên mục truyền hình "Công nghệ thông tin và truyển thông" chuyển đổi số và truyền thông (2 kỳ/ tháng* 15,85 triệu/ kỳ *12 tháng)</t>
  </si>
  <si>
    <t>An Giang, ngày         tháng   01   năm 2024</t>
  </si>
  <si>
    <t xml:space="preserve">    An Giang, ngày         tháng   01   năm 2024</t>
  </si>
  <si>
    <t>An Giang, ngày        tháng   01  năm 2024</t>
  </si>
  <si>
    <t>KẾ HOẠCH PHÂN BỔ DỰ TOÁN NĂM 2024
KINH PHÍ SỰ NGHIỆP THÔNG TIN ĐỐI NGOẠI KHU VỰC BIÊN GIỚI</t>
  </si>
  <si>
    <t>An Giang, ngày        tháng   01   năm 2024</t>
  </si>
  <si>
    <t>An Giang, ngày         tháng  01  năm 2024</t>
  </si>
  <si>
    <t>KẾ HOẠCH PHÂN BỔ DỰ TOÁN XÂY DỰNG VĂN BẢN QUY PHẠM 
PHÁP LUẬT NGÀNH THÔNG TIN VÀ TRUYỀN THÔNG NĂM 2024</t>
  </si>
  <si>
    <t>An Giang, ngày    tháng  01  năm 2024</t>
  </si>
  <si>
    <t>KẾ HOẠCH PHÂN BỔ DỰ TOÁN NĂM 2024
KINH PHÍ SỰ NGHIỆP - THÔNG TIN VÀ TRUYỀN THÔNG VỀ GIẢI PHÁP CẢI THIỆN CHỈ SỐ QUẢN TRỊ VÀ HÀNH CHÍNH CÔNG CẤP TỈNH (PAPI) TỈNH AN GIANG</t>
  </si>
  <si>
    <t>An Giang, ngày      tháng 01 năm 2024</t>
  </si>
  <si>
    <t>Trang phục cấp năm 2024</t>
  </si>
  <si>
    <t>An Giang, ngày         tháng  01  năm 2024</t>
  </si>
  <si>
    <t>An Giang, ngày      tháng  01  năm 2024</t>
  </si>
  <si>
    <t>An Giang, ngày      tháng  01   năm 2024</t>
  </si>
  <si>
    <t xml:space="preserve">Căn cứ Nghị quyết số 01-NQ/TU ngày 22 tháng 8 năm 2022 của Ban thường vụ Tỉnh ủy An Giang về chuyển đổi số tỉnh An Giang đến năm 2025, định hướng đến năm 2030;
Căn cứ Chương trình số 553/Ctr-UBND ngày 09 tháng 9 năm 2021 của Ủy ban nhân dân tỉnh An Giang về Chuyển đổi số tỉnh An Giang giai đoạn 2021-2025, định hướng đến năm 2030;
Nhằm mục đích triển khai thực hiện các chương trình ứng CNTT trong CQNN năm 2024 đúng theo mục tiêu, Sở Thông tin và Truyền thông thực hiện phân bổ vốn sự nghiệp CNTT giao cho Sở Thông tin và Truyền thông để chủ động trong công tác triển khai và đảm bảo các chương trình ứng dụng, cụ thể như sau: </t>
  </si>
  <si>
    <t>Văn bản số 6320/VPUBND-KGVX, ngày 13/11/2023 của VP UBND tỉnh V/v gia hạn hợp đồng thuê dịch vụ CNTT cung cấp, triển khai tập huấn, vận hành sử dụng Cổng DVC và HTTT một cửa điện tử cấp tỉnh và hệ thống camera quan sát tại trung tâm phục vụ hành chính công tỉnh</t>
  </si>
  <si>
    <r>
      <t xml:space="preserve">In, phát hành tờ rơi, </t>
    </r>
    <r>
      <rPr>
        <sz val="13"/>
        <color theme="4"/>
        <rFont val="Times New Roman"/>
        <family val="1"/>
      </rPr>
      <t>chạy quảng bá trên trang mạng xã hội t</t>
    </r>
    <r>
      <rPr>
        <sz val="13"/>
        <rFont val="Times New Roman"/>
        <family val="1"/>
      </rPr>
      <t>uyên truyền các nội dung liên quan đến Giải pháp cải thiện chỉ số quản trị và hành chính công cấp tỉnh (PAPI) hoặc Sở phối hợp Đài Truyền thanh huyện, thị, thành tổ chức thông tin, tuyên truyền các nội dung liên quan đến Giải pháp cải thiện chỉ số quản trị và hành chính công cấp tỉnh (PAPI) trên hệ thống Đài Truyền thanh cấp huyện, cấp xã</t>
    </r>
  </si>
  <si>
    <t>Thay thế nội dung các Cụm pano khu vực biên giới phù hợp với tình hình mới</t>
  </si>
  <si>
    <t>Hội nghị tổng kết 10 năm và 
ký kết Chương trình phối hợp giai đoạn 2021-2030</t>
  </si>
  <si>
    <t>Tập huấn, bồi dưỡng nghiệp vụ truyền thông, thông tin đối ngoại</t>
  </si>
  <si>
    <t>Lớp</t>
  </si>
  <si>
    <t>Hội nghị</t>
  </si>
  <si>
    <t>Gói</t>
  </si>
  <si>
    <t>Hội nghị sơ kết Chương trình phối hợp năm 2024</t>
  </si>
  <si>
    <t>4.1</t>
  </si>
  <si>
    <t>4.2</t>
  </si>
  <si>
    <t>Công tác phí (5 người* 150.000 đồng/ngày/2 đợt)</t>
  </si>
  <si>
    <t>Xây dựng các VBQPPL quản lý ngành TT&amp;TT tham mưu UBND tỉnh ban hành trong năm 2024</t>
  </si>
  <si>
    <t xml:space="preserve">Trần Quốc Lực - Công chức Thanh tra </t>
  </si>
  <si>
    <r>
      <t xml:space="preserve">Chi đặc thù về đào tạo, tập huấn, hội nghị…liên quan đến lĩnh vực công nghệ thông tin, ngành TTTT: </t>
    </r>
    <r>
      <rPr>
        <sz val="13"/>
        <rFont val="Times New Roman"/>
        <family val="1"/>
      </rPr>
      <t>Kinh phí khảo sát, kiểm tra, đánh giá; Hội nghị, Hội thảo; Tham dự tập huấn, đào tạo cán bộ công chức về nâng cao kỹ năng, kiến thức công nghệ thông tin và truyền thông, liên quan đến lĩnh vực ngành TTTT trong tỉnh hoặc ngoài tỉnh…Đào tạo tập huấn nâng cao kỹ năng, kiến thức cho cán bộ chuyên trách CNTT, tập huấn tin học, inrernet... cho các cơ quan đơn vị trong tỉnh. Đào tạo tập huấn nâng cao kỹ năng, kiến thức cho cán bộ chuyên trách CNTT cho các cơ quan đơn vị trong tỉnh.</t>
    </r>
  </si>
  <si>
    <t xml:space="preserve">- Kinh phí khảo sát, kiểm tra, đánh giá; Hội nghị, Hội thảo; Tham dự tập huấn, đào tạo cán bộ công chức về nâng cao kỹ năng, kiến thức công nghệ thông tin và truyền thông, liên quan đến lĩnh vực ngành TTTT trong tỉnh hoặc ngoài tỉnh…Đào tạo tập huấn nâng cao kỹ năng, kiến thức cho cán bộ chuyên trách CNTT, tập huấn tin học, inrernet... cho các cơ quan đơn vị trong tỉnh. </t>
  </si>
  <si>
    <t>- Đào tạo tập huấn nâng cao kỹ năng, kiến thức cho cán bộ chuyên trách CNTT cho các cơ quan đơn vị trong tỉnh.</t>
  </si>
  <si>
    <t>Mũ bảo hiểm xe máy</t>
  </si>
  <si>
    <t>Thông tư 73 không quy định niên hạn cấp</t>
  </si>
  <si>
    <t>Thông tư 73
 không quy định niên hạn cấp</t>
  </si>
  <si>
    <t>Thông tư 73 
không quy định niên hạn cấp</t>
  </si>
  <si>
    <t>(Làm tròn)</t>
  </si>
  <si>
    <t>Tham dự Hội sách tại các tỉnh, thành phố trong, ngoài tỉnh An Giang</t>
  </si>
  <si>
    <t>Văn phòng Sở Thông tin và Truyền thông</t>
  </si>
  <si>
    <t>Bồi dưỡng kỹ năng số theo Khung kỹ năng số cơ bản (cấp tỉnh)</t>
  </si>
  <si>
    <t>Tập huấn thông tin cho Đoàn thể chính trị - xã hội về chính phủ kinh tế số, công dân điện tử,…</t>
  </si>
  <si>
    <t>Tập huấn an toàn thông tin mạng</t>
  </si>
  <si>
    <t>Đào tạo cập nhật khai thác, sử dụng hệ thống thông tin giải quyết thủ tục hành chính (cấp tính)</t>
  </si>
  <si>
    <t>Đào tạo cập nhật khai thác, sử dụng hệ thống thông tin giải quyết thủ tục hành chính (cấp huyện, xã)</t>
  </si>
  <si>
    <t>Trung tâm thực hiện theo Kế hoạch số 1197/KH-UBND; Nếu tình hình thực tế cần thiết tổ chức triển khai các lớp tiếp theo tại Kế hoạch này thì Trung tâm có đề nghị cấp có thẩm quyền bổ sung phần kinh phí còn thiếu để tiếp tục thực hiện theo kế hoạch của UBND tỉnh.</t>
  </si>
  <si>
    <t>6</t>
  </si>
  <si>
    <t xml:space="preserve"> Đào tạo kỹ năng số (100% CBCCVC theo NQ01): Ứng dụng CNTT, Internet, Dịch vụ CNTT, TTTT, đảm bảo ATTT, sử dụng thông tin phục vụ công việc (Cấp huyện)</t>
  </si>
  <si>
    <t xml:space="preserve">    An Giang, ngày       tháng   01  năm 2024</t>
  </si>
  <si>
    <t>Kinh phí đơn vị đề nghị</t>
  </si>
  <si>
    <t>Tên đơn vị</t>
  </si>
  <si>
    <t>Kinh phí đào tạo, bồi dưỡng cho Cán bộ,
 công chức, viên chức</t>
  </si>
  <si>
    <t>Kinh phí Phân bổ cho đơn vị</t>
  </si>
  <si>
    <t>Căn cứ NQ số 14/2019/NQ-HĐND ngày 11 tháng 12 năm 2019 của HĐND tỉnh An Giang</t>
  </si>
  <si>
    <t>Văn phòng
 Sở Thông tin và Truyền thông</t>
  </si>
  <si>
    <t>Tổng số (I+II)</t>
  </si>
  <si>
    <t>Nội dung thực hiện</t>
  </si>
  <si>
    <t>- Triển khai Đề án "An Giang điện tử" (Thuê hệ thống chatbox dịch vụ công trực tuyến và máy chủ lưu trữ dữ liệu (hướng dẫn, hỗ trợ thực hiện TTHC trên giao diện Cổng thông qua Bộ câu hỏi - trả lời...; qua tính năng trả lời người dùng như kênh giao tiếp trên giao diện cổng, công cụ hỗ trợ tự động ( Thông tư 01/2018/TT-VPCP)</t>
  </si>
  <si>
    <t>- KP tổ chức sự kiện hưởng ứng ngày chuyển đổi số quốc gia (10/10)</t>
  </si>
  <si>
    <t>- Đào tạo, tập huấn qua nền tảng mở đại trà (Onetouch)</t>
  </si>
  <si>
    <t>+ Xây dựng Video Clip nội dung, tuyền truyền, phổ biến về chuyển đổi số để đăng, phát trên các kênh, nền tảng khác nhau và trên các phương tiện thông tin đại chúng</t>
  </si>
  <si>
    <t>+ Xây dựng hệ thống đánh giá độ sẵn sàng chuyển đổi số của các cơ quan, đơn vị trên địa bàn tỉnh An Giang</t>
  </si>
  <si>
    <t xml:space="preserve">+ Tham quan, học hỏi kinh nghiệm hay trong công tác chuyển đổi số; tổng hợp các mô hình và giải pháp chuyển đổi số trong các lĩnh vực; giới thiệu để nhân rộng các mô hình, giải pháp chuyển đổi số giữa các địa phương.
</t>
  </si>
  <si>
    <t>Đào tạo, tập huấn về kỹ năng phục vụ truyền thông trên Cổng/Trang TTĐT, mạng xã hội cho cán bộ phụ trách công tác truyền thanh cơ sở; Cán bộ biên tập các Cổng/Trang TTĐT của các cơ quan, đơn vị.</t>
  </si>
  <si>
    <t>Kinh phí cho công tác kiểm tra, đánh giá kết quả triển khai các địa bàn huyện, thị, thành</t>
  </si>
  <si>
    <t>Kinh phí tổ chức hội nghị tập huấn, kinh phí tham dự các lớp tập huấn, hội nghị, hội thảo về lĩnh vực Thông tin, Báo chí toàn quốc, sự kiện kỷ niệm các cơ quan báo chí, truyền thông ngoài tỉnh… do Bộ Thông tin và Truyền thông và các đơn vị có liên quan tổ chức trong và ngoài tỉnh</t>
  </si>
  <si>
    <t>+ Kế hoạch 616/KH-UBND triển khai Đề án “Nâng cao nhận thức, phổ cập kỹ năng và phát triển nguồn nhân lực chuyển đổi số quốc gia đến năm 2025, định hướng đến năm 2030” trên địa bàn tỉnh An Giang năm 2024</t>
  </si>
  <si>
    <t>Họp triển khai kế hoạch năm; họp sơ kết 6 tháng, tổng kết năm: Sơ, tổng kết, khen thưởng…</t>
  </si>
  <si>
    <t xml:space="preserve"> Hoạt động kiểm tra của Ban Chỉ đạo (chia làm 02 đợt/năm)</t>
  </si>
  <si>
    <t>Công tác tổ chức hội nghị,
 khen thưởng….</t>
  </si>
  <si>
    <t>Công tác tổ chức hội nghị,
 khen thưởng…</t>
  </si>
  <si>
    <t>Tổ chức hội nghị tổng kết, sơ kết, khen thưởng</t>
  </si>
  <si>
    <t>+ Tin phản ánh các hoạt động, bài viết phục vụ công tác tuyên truyền(định mức 47tr/tháng đã bao gồm dịch thuật)Chi trả dịch thuật tiếng nước ngoài (Anh, pháp, Khmer)Thu thập thông tin phục vụ người dân, doanh nghiệp, tổ chức thực hiện tuyên truyền các chuyên đề: An toàn giao thông, họp tác Asean, ngày doanh nhân, học tập làm theo tấm gương đạo đức HCM...</t>
  </si>
  <si>
    <t>- Thông tư 338/2016/TT-BTC ngày 28/12/2016 của Bộ Tài chính Quy định lập dự toán, quản lý, sử dụng và quyết toán kinh phí ngân sách nhà nước bảo đảm cho công tác xây dựng văn bản quy phạm pháp luật và hoàn thiện hệ thống pháp luật</t>
  </si>
  <si>
    <t>- Thông tư số 42/2022/TT-BTC ngày 06/07/2022 của Bộ Tài chính về sửa đổi, bổ sung một số điều của Thông tư số 338/2016/TT-BTC ngày 28/12/2016 của Bộ Tài chính Quy định lập dự toán, quản lý, sử dụng và quyết toán kinh phí ngân sách nhà nước bảo đảm cho công tác xây dựng văn bản quy phạm pháp luật và hoàn thiện hệ thống pháp luật.</t>
  </si>
  <si>
    <t>Thuê dịch vụ CNTT cung cấp, triển khai tập huấn vận hành sử dụng Cổng Dịch vụ công và Hệ thống thông tin một cửa điện tử cấp tỉnh và hệ thống camera quan sát tại trung tâm phục vụ hành chính công tỉnh An Giang giai đoạn năm 2023-2029 (60 tháng)</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</si>
</sst>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_(* \(#,##0\);_(* &quot;-&quot;_);_(@_)"/>
    <numFmt numFmtId="43" formatCode="_(* #,##0.00_);_(* \(#,##0.00\);_(* &quot;-&quot;??_);_(@_)"/>
    <numFmt numFmtId="164" formatCode="#,##0.0"/>
    <numFmt numFmtId="165" formatCode="_(* #,##0_);_(* \(#,##0\);_(* &quot;-&quot;??_);_(@_)"/>
    <numFmt numFmtId="166" formatCode="#,##0_ ;\-#,##0\ "/>
    <numFmt numFmtId="167" formatCode="#,##0;[Red]#,##0"/>
    <numFmt numFmtId="168" formatCode="0;[Red]0"/>
  </numFmts>
  <fonts count="92" x14ac:knownFonts="1">
    <font>
      <sz val="10"/>
      <name val="Arial"/>
    </font>
    <font>
      <sz val="10"/>
      <name val="Arial"/>
      <family val="2"/>
    </font>
    <font>
      <b/>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3"/>
      <name val="Times New Roman"/>
      <family val="1"/>
    </font>
    <font>
      <b/>
      <sz val="13"/>
      <name val="Times New Roman"/>
      <family val="1"/>
    </font>
    <font>
      <sz val="12"/>
      <name val="Times New Roman"/>
      <family val="1"/>
    </font>
    <font>
      <b/>
      <sz val="12"/>
      <name val="Times New Roman"/>
      <family val="1"/>
    </font>
    <font>
      <b/>
      <i/>
      <sz val="12"/>
      <name val="Times New Roman"/>
      <family val="1"/>
    </font>
    <font>
      <sz val="11"/>
      <name val="Times New Roman"/>
      <family val="1"/>
    </font>
    <font>
      <sz val="8"/>
      <name val="Arial"/>
      <family val="2"/>
    </font>
    <font>
      <sz val="14"/>
      <name val="Times New Roman"/>
      <family val="1"/>
    </font>
    <font>
      <sz val="10"/>
      <name val="Times New Roman"/>
      <family val="1"/>
    </font>
    <font>
      <i/>
      <sz val="10"/>
      <name val="Arial"/>
      <family val="2"/>
    </font>
    <font>
      <i/>
      <sz val="10"/>
      <name val="Times New Roman"/>
      <family val="1"/>
    </font>
    <font>
      <i/>
      <sz val="12"/>
      <name val="Times New Roman"/>
      <family val="1"/>
    </font>
    <font>
      <b/>
      <u/>
      <sz val="12"/>
      <name val="Times New Roman"/>
      <family val="1"/>
    </font>
    <font>
      <b/>
      <sz val="14"/>
      <name val="Times New Roman"/>
      <family val="1"/>
    </font>
    <font>
      <i/>
      <sz val="13"/>
      <name val="Times New Roman"/>
      <family val="1"/>
    </font>
    <font>
      <b/>
      <sz val="16"/>
      <name val="Times New Roman"/>
      <family val="1"/>
    </font>
    <font>
      <sz val="10"/>
      <color indexed="10"/>
      <name val="Times New Roman"/>
      <family val="1"/>
    </font>
    <font>
      <sz val="12"/>
      <name val="Arial"/>
      <family val="2"/>
    </font>
    <font>
      <b/>
      <i/>
      <sz val="11"/>
      <name val="Times New Roman"/>
      <family val="1"/>
    </font>
    <font>
      <sz val="9"/>
      <name val="Times New Roman"/>
      <family val="1"/>
    </font>
    <font>
      <sz val="10"/>
      <name val="Arial"/>
      <family val="2"/>
    </font>
    <font>
      <b/>
      <sz val="14"/>
      <color indexed="10"/>
      <name val="Times New Roman"/>
      <family val="1"/>
    </font>
    <font>
      <i/>
      <sz val="14"/>
      <name val="Times New Roman"/>
      <family val="1"/>
    </font>
    <font>
      <b/>
      <i/>
      <sz val="14"/>
      <name val="Times New Roman"/>
      <family val="1"/>
    </font>
    <font>
      <sz val="11"/>
      <color theme="1"/>
      <name val="Arial"/>
      <family val="2"/>
      <charset val="163"/>
    </font>
    <font>
      <sz val="11"/>
      <color theme="1"/>
      <name val="Calibri"/>
      <family val="2"/>
      <scheme val="minor"/>
    </font>
    <font>
      <sz val="11"/>
      <color theme="1"/>
      <name val="Times New Roman"/>
      <family val="2"/>
    </font>
    <font>
      <sz val="12"/>
      <color theme="1"/>
      <name val="Times New Roman"/>
      <family val="1"/>
    </font>
    <font>
      <i/>
      <sz val="11"/>
      <color theme="1"/>
      <name val="Times New Roman"/>
      <family val="1"/>
    </font>
    <font>
      <b/>
      <sz val="12"/>
      <color theme="1"/>
      <name val="Times New Roman"/>
      <family val="1"/>
    </font>
    <font>
      <i/>
      <sz val="13"/>
      <color theme="1"/>
      <name val="Times New Roman"/>
      <family val="1"/>
    </font>
    <font>
      <i/>
      <sz val="14"/>
      <color theme="1"/>
      <name val="Times New Roman"/>
      <family val="1"/>
    </font>
    <font>
      <b/>
      <sz val="13"/>
      <color theme="1"/>
      <name val="Times New Roman"/>
      <family val="1"/>
    </font>
    <font>
      <sz val="14"/>
      <color rgb="FF000000"/>
      <name val="Times New Roman"/>
      <family val="1"/>
    </font>
    <font>
      <i/>
      <sz val="11"/>
      <color rgb="FFFF0000"/>
      <name val="Times New Roman"/>
      <family val="1"/>
    </font>
    <font>
      <sz val="10"/>
      <color rgb="FF0070C0"/>
      <name val="Times New Roman"/>
      <family val="1"/>
    </font>
    <font>
      <i/>
      <sz val="13"/>
      <name val="Arial"/>
      <family val="2"/>
    </font>
    <font>
      <b/>
      <i/>
      <sz val="13"/>
      <name val="Times New Roman"/>
      <family val="1"/>
    </font>
    <font>
      <sz val="14"/>
      <color rgb="FF0070C0"/>
      <name val="Times New Roman"/>
      <family val="1"/>
    </font>
    <font>
      <sz val="13"/>
      <color theme="1"/>
      <name val="Times New Roman"/>
      <family val="1"/>
    </font>
    <font>
      <b/>
      <sz val="14"/>
      <color theme="1"/>
      <name val="Times New Roman"/>
      <family val="1"/>
    </font>
    <font>
      <b/>
      <sz val="10"/>
      <color theme="1"/>
      <name val="Times New Roman"/>
      <family val="1"/>
    </font>
    <font>
      <sz val="10"/>
      <color theme="1"/>
      <name val="Calibri"/>
      <family val="2"/>
      <scheme val="minor"/>
    </font>
    <font>
      <sz val="10"/>
      <color theme="1"/>
      <name val="Times New Roman"/>
      <family val="1"/>
    </font>
    <font>
      <b/>
      <u/>
      <sz val="10"/>
      <name val="Times New Roman"/>
      <family val="1"/>
    </font>
    <font>
      <b/>
      <sz val="10"/>
      <name val="Times New Roman"/>
      <family val="1"/>
    </font>
    <font>
      <b/>
      <i/>
      <u/>
      <sz val="10"/>
      <color theme="1"/>
      <name val="Times New Roman"/>
      <family val="1"/>
    </font>
    <font>
      <b/>
      <u/>
      <sz val="10"/>
      <color theme="1"/>
      <name val="Times New Roman"/>
      <family val="1"/>
    </font>
    <font>
      <u/>
      <sz val="10"/>
      <color theme="1"/>
      <name val="Times New Roman"/>
      <family val="1"/>
    </font>
    <font>
      <b/>
      <i/>
      <sz val="10"/>
      <name val="Times New Roman"/>
      <family val="1"/>
    </font>
    <font>
      <b/>
      <sz val="11"/>
      <color theme="1"/>
      <name val="Times New Roman"/>
      <family val="1"/>
    </font>
    <font>
      <sz val="11"/>
      <color theme="1"/>
      <name val="Times New Roman"/>
      <family val="1"/>
    </font>
    <font>
      <sz val="8"/>
      <name val="Times New Roman"/>
      <family val="1"/>
    </font>
    <font>
      <sz val="14"/>
      <color theme="1"/>
      <name val="Times New Roman"/>
      <family val="1"/>
    </font>
    <font>
      <b/>
      <i/>
      <sz val="13"/>
      <color theme="1"/>
      <name val="Times New Roman"/>
      <family val="1"/>
    </font>
    <font>
      <sz val="13"/>
      <color theme="4"/>
      <name val="Times New Roman"/>
      <family val="1"/>
    </font>
    <font>
      <b/>
      <i/>
      <u/>
      <sz val="10"/>
      <name val="Times New Roman"/>
      <family val="1"/>
    </font>
    <font>
      <sz val="16"/>
      <name val="Times New Roman"/>
      <family val="1"/>
    </font>
    <font>
      <i/>
      <sz val="16"/>
      <name val="Times New Roman"/>
      <family val="1"/>
    </font>
    <font>
      <i/>
      <sz val="16"/>
      <color theme="1"/>
      <name val="Times New Roman"/>
      <family val="1"/>
    </font>
    <font>
      <b/>
      <sz val="16"/>
      <color theme="1"/>
      <name val="Times New Roman"/>
      <family val="1"/>
    </font>
    <font>
      <b/>
      <sz val="16"/>
      <color rgb="FF0070C0"/>
      <name val="Times New Roman"/>
      <family val="1"/>
    </font>
    <font>
      <sz val="16"/>
      <color theme="1"/>
      <name val="Times New Roman"/>
      <family val="1"/>
    </font>
    <font>
      <sz val="16"/>
      <color rgb="FF0070C0"/>
      <name val="Times New Roman"/>
      <family val="1"/>
    </font>
    <font>
      <b/>
      <i/>
      <sz val="16"/>
      <name val="Times New Roman"/>
      <family val="1"/>
    </font>
    <font>
      <sz val="14"/>
      <name val="Arial"/>
      <family val="2"/>
    </font>
    <font>
      <i/>
      <sz val="12"/>
      <color rgb="FFFF0000"/>
      <name val="Times New Roman"/>
      <family val="1"/>
    </font>
    <font>
      <b/>
      <sz val="13"/>
      <color rgb="FFFF0000"/>
      <name val="Times New Roman"/>
      <family val="1"/>
    </font>
    <font>
      <i/>
      <sz val="13"/>
      <color rgb="FFFF0000"/>
      <name val="Times New Roman"/>
      <family val="1"/>
    </font>
    <font>
      <b/>
      <i/>
      <sz val="13"/>
      <color rgb="FFFF0000"/>
      <name val="Times New Roman"/>
      <family val="1"/>
    </font>
    <font>
      <sz val="13"/>
      <color rgb="FFFF000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13"/>
        <bgColor indexed="64"/>
      </patternFill>
    </fill>
    <fill>
      <patternFill patternType="solid">
        <fgColor theme="0"/>
        <bgColor indexed="64"/>
      </patternFill>
    </fill>
  </fills>
  <borders count="2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bottom style="thin">
        <color indexed="64"/>
      </bottom>
      <diagonal/>
    </border>
  </borders>
  <cellStyleXfs count="4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3" fontId="1" fillId="0" borderId="0" applyFont="0" applyFill="0" applyBorder="0" applyAlignment="0" applyProtection="0"/>
    <xf numFmtId="43" fontId="41"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45" fillId="0" borderId="0"/>
    <xf numFmtId="0" fontId="46" fillId="0" borderId="0"/>
    <xf numFmtId="0" fontId="47" fillId="0" borderId="0"/>
    <xf numFmtId="0" fontId="3" fillId="0" borderId="0"/>
    <xf numFmtId="0" fontId="1" fillId="23" borderId="7" applyNumberFormat="0" applyFont="0" applyAlignment="0" applyProtection="0"/>
    <xf numFmtId="0" fontId="41"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527">
    <xf numFmtId="0" fontId="0" fillId="0" borderId="0" xfId="0"/>
    <xf numFmtId="0" fontId="2" fillId="0" borderId="0" xfId="0" applyFont="1"/>
    <xf numFmtId="0" fontId="21" fillId="0" borderId="0" xfId="0" applyFont="1" applyAlignment="1">
      <alignment horizontal="center"/>
    </xf>
    <xf numFmtId="0" fontId="22" fillId="0" borderId="0" xfId="0" applyFont="1" applyAlignment="1">
      <alignment horizontal="center"/>
    </xf>
    <xf numFmtId="0" fontId="23" fillId="0" borderId="0" xfId="0" applyFont="1"/>
    <xf numFmtId="0" fontId="23" fillId="0" borderId="0" xfId="0" applyFont="1" applyAlignment="1">
      <alignment horizontal="center"/>
    </xf>
    <xf numFmtId="0" fontId="23" fillId="0" borderId="0" xfId="0" applyFont="1" applyAlignment="1">
      <alignment vertical="top"/>
    </xf>
    <xf numFmtId="0" fontId="21" fillId="0" borderId="0" xfId="0" applyFont="1"/>
    <xf numFmtId="0" fontId="28" fillId="0" borderId="0" xfId="0" applyFont="1" applyAlignment="1">
      <alignment horizontal="center"/>
    </xf>
    <xf numFmtId="0" fontId="30" fillId="0" borderId="0" xfId="0" applyFont="1"/>
    <xf numFmtId="0" fontId="30" fillId="0" borderId="10" xfId="0" applyFont="1" applyBorder="1"/>
    <xf numFmtId="0" fontId="22" fillId="0" borderId="0" xfId="0" applyFont="1"/>
    <xf numFmtId="0" fontId="24" fillId="0" borderId="0" xfId="0" applyFont="1"/>
    <xf numFmtId="0" fontId="25" fillId="0" borderId="0" xfId="0" applyFont="1"/>
    <xf numFmtId="0" fontId="23" fillId="0" borderId="0" xfId="0" quotePrefix="1" applyFont="1"/>
    <xf numFmtId="3" fontId="21" fillId="0" borderId="0" xfId="0" applyNumberFormat="1" applyFont="1"/>
    <xf numFmtId="3" fontId="34" fillId="0" borderId="0" xfId="0" applyNumberFormat="1" applyFont="1"/>
    <xf numFmtId="0" fontId="34" fillId="0" borderId="0" xfId="0" applyFont="1"/>
    <xf numFmtId="0" fontId="28" fillId="0" borderId="0" xfId="0" applyFont="1"/>
    <xf numFmtId="49" fontId="28" fillId="0" borderId="0" xfId="0" applyNumberFormat="1" applyFont="1" applyAlignment="1">
      <alignment vertical="center"/>
    </xf>
    <xf numFmtId="0" fontId="37" fillId="0" borderId="0" xfId="0" applyFont="1"/>
    <xf numFmtId="0" fontId="26" fillId="0" borderId="0" xfId="0" quotePrefix="1" applyFont="1"/>
    <xf numFmtId="0" fontId="26" fillId="0" borderId="0" xfId="0" applyFont="1"/>
    <xf numFmtId="3" fontId="34" fillId="0" borderId="0" xfId="0" applyNumberFormat="1" applyFont="1" applyAlignment="1">
      <alignment horizontal="center"/>
    </xf>
    <xf numFmtId="0" fontId="35" fillId="0" borderId="0" xfId="0" applyFont="1" applyAlignment="1">
      <alignment horizontal="center"/>
    </xf>
    <xf numFmtId="0" fontId="22" fillId="24" borderId="0" xfId="0" applyFont="1" applyFill="1" applyAlignment="1">
      <alignment horizontal="center"/>
    </xf>
    <xf numFmtId="0" fontId="21" fillId="24" borderId="0" xfId="0" applyFont="1" applyFill="1"/>
    <xf numFmtId="0" fontId="24" fillId="0" borderId="0" xfId="0" applyFont="1" applyAlignment="1">
      <alignment horizontal="center"/>
    </xf>
    <xf numFmtId="49" fontId="34" fillId="0" borderId="0" xfId="0" applyNumberFormat="1" applyFont="1" applyAlignment="1">
      <alignment horizontal="center" vertical="center"/>
    </xf>
    <xf numFmtId="0" fontId="42" fillId="0" borderId="0" xfId="0" applyFont="1" applyAlignment="1">
      <alignment wrapText="1"/>
    </xf>
    <xf numFmtId="49" fontId="34" fillId="0" borderId="0" xfId="0" applyNumberFormat="1" applyFont="1" applyAlignment="1">
      <alignment horizontal="center" vertical="center" wrapText="1"/>
    </xf>
    <xf numFmtId="165" fontId="28" fillId="0" borderId="0" xfId="0" applyNumberFormat="1" applyFont="1"/>
    <xf numFmtId="0" fontId="24" fillId="25" borderId="12" xfId="0" applyFont="1" applyFill="1" applyBorder="1" applyAlignment="1">
      <alignment horizontal="center" vertical="center" wrapText="1"/>
    </xf>
    <xf numFmtId="0" fontId="28" fillId="25" borderId="0" xfId="0" applyFont="1" applyFill="1" applyAlignment="1">
      <alignment horizontal="center"/>
    </xf>
    <xf numFmtId="0" fontId="23" fillId="25" borderId="0" xfId="0" applyFont="1" applyFill="1" applyAlignment="1">
      <alignment horizontal="center"/>
    </xf>
    <xf numFmtId="0" fontId="24" fillId="25" borderId="13" xfId="0" applyFont="1" applyFill="1" applyBorder="1" applyAlignment="1">
      <alignment horizontal="center" vertical="center" wrapText="1"/>
    </xf>
    <xf numFmtId="0" fontId="2" fillId="25" borderId="10" xfId="0" applyFont="1" applyFill="1" applyBorder="1"/>
    <xf numFmtId="0" fontId="2" fillId="25" borderId="0" xfId="0" applyFont="1" applyFill="1"/>
    <xf numFmtId="0" fontId="2" fillId="25" borderId="10" xfId="0" applyFont="1" applyFill="1" applyBorder="1" applyAlignment="1">
      <alignment horizontal="center" vertical="center" wrapText="1"/>
    </xf>
    <xf numFmtId="0" fontId="2" fillId="25" borderId="10" xfId="0" applyFont="1" applyFill="1" applyBorder="1" applyAlignment="1">
      <alignment wrapText="1"/>
    </xf>
    <xf numFmtId="0" fontId="2" fillId="25" borderId="14" xfId="0" applyFont="1" applyFill="1" applyBorder="1" applyAlignment="1">
      <alignment wrapText="1"/>
    </xf>
    <xf numFmtId="0" fontId="32" fillId="25" borderId="10" xfId="0" applyFont="1" applyFill="1" applyBorder="1"/>
    <xf numFmtId="0" fontId="30" fillId="25" borderId="10" xfId="0" applyFont="1" applyFill="1" applyBorder="1"/>
    <xf numFmtId="0" fontId="23" fillId="25" borderId="0" xfId="0" applyFont="1" applyFill="1"/>
    <xf numFmtId="0" fontId="23" fillId="25" borderId="0" xfId="0" applyFont="1" applyFill="1" applyAlignment="1">
      <alignment vertical="top"/>
    </xf>
    <xf numFmtId="3" fontId="34" fillId="25" borderId="0" xfId="0" applyNumberFormat="1" applyFont="1" applyFill="1" applyAlignment="1">
      <alignment horizontal="center"/>
    </xf>
    <xf numFmtId="0" fontId="22" fillId="25" borderId="0" xfId="0" applyFont="1" applyFill="1" applyAlignment="1">
      <alignment horizontal="center"/>
    </xf>
    <xf numFmtId="3" fontId="34" fillId="25" borderId="0" xfId="0" applyNumberFormat="1" applyFont="1" applyFill="1"/>
    <xf numFmtId="0" fontId="34" fillId="25" borderId="0" xfId="0" applyFont="1" applyFill="1"/>
    <xf numFmtId="0" fontId="22" fillId="25" borderId="0" xfId="0" applyFont="1" applyFill="1"/>
    <xf numFmtId="0" fontId="22" fillId="25" borderId="0" xfId="0" applyFont="1" applyFill="1" applyAlignment="1">
      <alignment vertical="top"/>
    </xf>
    <xf numFmtId="0" fontId="34" fillId="25" borderId="0" xfId="0" applyFont="1" applyFill="1" applyAlignment="1">
      <alignment horizontal="center"/>
    </xf>
    <xf numFmtId="0" fontId="26" fillId="0" borderId="0" xfId="0" quotePrefix="1" applyFont="1" applyAlignment="1">
      <alignment horizontal="left"/>
    </xf>
    <xf numFmtId="0" fontId="33" fillId="0" borderId="0" xfId="0" applyFont="1"/>
    <xf numFmtId="0" fontId="31" fillId="24" borderId="10" xfId="0" applyFont="1" applyFill="1" applyBorder="1"/>
    <xf numFmtId="0" fontId="32" fillId="24" borderId="10" xfId="0" applyFont="1" applyFill="1" applyBorder="1"/>
    <xf numFmtId="0" fontId="32" fillId="0" borderId="10" xfId="0" applyFont="1" applyBorder="1"/>
    <xf numFmtId="0" fontId="30" fillId="0" borderId="14" xfId="0" applyFont="1" applyBorder="1"/>
    <xf numFmtId="0" fontId="30" fillId="0" borderId="0" xfId="0" applyFont="1" applyAlignment="1">
      <alignment horizontal="center"/>
    </xf>
    <xf numFmtId="0" fontId="34" fillId="0" borderId="0" xfId="0" applyFont="1" applyAlignment="1">
      <alignment horizontal="center" vertical="center" wrapText="1"/>
    </xf>
    <xf numFmtId="3" fontId="28" fillId="0" borderId="0" xfId="0" applyNumberFormat="1" applyFont="1" applyAlignment="1">
      <alignment horizontal="left" vertical="center" wrapText="1"/>
    </xf>
    <xf numFmtId="3" fontId="28" fillId="0" borderId="0" xfId="0" applyNumberFormat="1" applyFont="1" applyAlignment="1">
      <alignment horizontal="center" vertical="center" wrapText="1"/>
    </xf>
    <xf numFmtId="0" fontId="32" fillId="0" borderId="0" xfId="0" applyFont="1" applyAlignment="1">
      <alignment horizontal="center"/>
    </xf>
    <xf numFmtId="0" fontId="48" fillId="0" borderId="0" xfId="0" applyFont="1"/>
    <xf numFmtId="49" fontId="24" fillId="0" borderId="11" xfId="0" applyNumberFormat="1" applyFont="1" applyBorder="1" applyAlignment="1">
      <alignment horizontal="center" wrapText="1"/>
    </xf>
    <xf numFmtId="0" fontId="23" fillId="0" borderId="10" xfId="0" applyFont="1" applyBorder="1" applyAlignment="1">
      <alignment horizontal="center" vertical="center"/>
    </xf>
    <xf numFmtId="49" fontId="24" fillId="0" borderId="0" xfId="0" applyNumberFormat="1" applyFont="1"/>
    <xf numFmtId="41" fontId="23" fillId="0" borderId="0" xfId="0" applyNumberFormat="1" applyFont="1"/>
    <xf numFmtId="41" fontId="24" fillId="0" borderId="0" xfId="0" applyNumberFormat="1" applyFont="1"/>
    <xf numFmtId="49" fontId="24" fillId="0" borderId="0" xfId="0" applyNumberFormat="1" applyFont="1" applyAlignment="1">
      <alignment horizontal="center" wrapText="1"/>
    </xf>
    <xf numFmtId="41" fontId="23" fillId="0" borderId="0" xfId="0" applyNumberFormat="1" applyFont="1" applyAlignment="1">
      <alignment horizontal="center"/>
    </xf>
    <xf numFmtId="41" fontId="24" fillId="0" borderId="0" xfId="0" applyNumberFormat="1" applyFont="1" applyAlignment="1">
      <alignment horizontal="center"/>
    </xf>
    <xf numFmtId="0" fontId="32" fillId="0" borderId="0" xfId="0" applyFont="1"/>
    <xf numFmtId="0" fontId="24" fillId="0" borderId="10" xfId="0" applyFont="1" applyBorder="1" applyAlignment="1">
      <alignment horizontal="center" vertical="center"/>
    </xf>
    <xf numFmtId="0" fontId="24" fillId="0" borderId="10" xfId="0" applyFont="1" applyBorder="1"/>
    <xf numFmtId="3" fontId="24" fillId="0" borderId="0" xfId="0" applyNumberFormat="1" applyFont="1"/>
    <xf numFmtId="0" fontId="38" fillId="0" borderId="0" xfId="0" applyFont="1"/>
    <xf numFmtId="165" fontId="24" fillId="0" borderId="0" xfId="28" applyNumberFormat="1" applyFont="1" applyFill="1" applyBorder="1" applyAlignment="1">
      <alignment horizontal="left" vertical="center" wrapText="1"/>
    </xf>
    <xf numFmtId="0" fontId="29" fillId="0" borderId="0" xfId="0" applyFont="1"/>
    <xf numFmtId="0" fontId="24" fillId="0" borderId="10" xfId="0" applyFont="1" applyBorder="1" applyAlignment="1">
      <alignment horizontal="left" vertical="center" wrapText="1"/>
    </xf>
    <xf numFmtId="49" fontId="23" fillId="0" borderId="10" xfId="0" applyNumberFormat="1" applyFont="1" applyBorder="1" applyAlignment="1">
      <alignment vertical="center" wrapText="1"/>
    </xf>
    <xf numFmtId="0" fontId="22" fillId="0" borderId="10" xfId="0" applyFont="1" applyBorder="1" applyAlignment="1">
      <alignment horizontal="center" vertical="center"/>
    </xf>
    <xf numFmtId="0" fontId="23" fillId="0" borderId="10" xfId="0" applyFont="1" applyBorder="1" applyAlignment="1">
      <alignment vertical="center"/>
    </xf>
    <xf numFmtId="49" fontId="24" fillId="0" borderId="10" xfId="0" applyNumberFormat="1" applyFont="1" applyBorder="1" applyAlignment="1">
      <alignment vertical="center"/>
    </xf>
    <xf numFmtId="41" fontId="23" fillId="0" borderId="10" xfId="0" applyNumberFormat="1" applyFont="1" applyBorder="1" applyAlignment="1">
      <alignment horizontal="center" vertical="center"/>
    </xf>
    <xf numFmtId="41" fontId="24" fillId="0" borderId="10" xfId="0" applyNumberFormat="1" applyFont="1" applyBorder="1" applyAlignment="1">
      <alignment horizontal="center" vertical="center"/>
    </xf>
    <xf numFmtId="0" fontId="23" fillId="0" borderId="10" xfId="0" applyFont="1" applyBorder="1" applyAlignment="1">
      <alignment horizontal="right" vertical="center"/>
    </xf>
    <xf numFmtId="41" fontId="23" fillId="0" borderId="10" xfId="0" applyNumberFormat="1" applyFont="1" applyBorder="1" applyAlignment="1">
      <alignment horizontal="right" vertical="center"/>
    </xf>
    <xf numFmtId="0" fontId="21" fillId="0" borderId="10" xfId="0" applyFont="1" applyBorder="1" applyAlignment="1">
      <alignment vertical="center"/>
    </xf>
    <xf numFmtId="0" fontId="21" fillId="0" borderId="0" xfId="0" applyFont="1" applyAlignment="1">
      <alignment horizontal="center" wrapText="1"/>
    </xf>
    <xf numFmtId="0" fontId="21" fillId="0" borderId="0" xfId="0" applyFont="1" applyAlignment="1">
      <alignment wrapText="1"/>
    </xf>
    <xf numFmtId="0" fontId="21" fillId="0" borderId="0" xfId="0" applyFont="1" applyAlignment="1">
      <alignment horizontal="left"/>
    </xf>
    <xf numFmtId="3" fontId="49" fillId="0" borderId="0" xfId="0" applyNumberFormat="1" applyFont="1"/>
    <xf numFmtId="0" fontId="32" fillId="0" borderId="11" xfId="0" applyFont="1" applyBorder="1"/>
    <xf numFmtId="0" fontId="24" fillId="0" borderId="10" xfId="0" applyFont="1" applyBorder="1" applyAlignment="1">
      <alignment horizontal="center" vertical="center" wrapText="1"/>
    </xf>
    <xf numFmtId="3" fontId="49" fillId="0" borderId="11" xfId="0" applyNumberFormat="1" applyFont="1" applyBorder="1" applyAlignment="1">
      <alignment horizontal="right"/>
    </xf>
    <xf numFmtId="0" fontId="23" fillId="0" borderId="0" xfId="0" applyFont="1" applyAlignment="1">
      <alignment horizontal="left" wrapText="1"/>
    </xf>
    <xf numFmtId="49" fontId="34" fillId="0" borderId="14" xfId="0" applyNumberFormat="1" applyFont="1" applyBorder="1" applyAlignment="1">
      <alignment horizontal="center" vertical="center"/>
    </xf>
    <xf numFmtId="49" fontId="34" fillId="0" borderId="10" xfId="0" applyNumberFormat="1" applyFont="1" applyBorder="1" applyAlignment="1">
      <alignment horizontal="center" vertical="center"/>
    </xf>
    <xf numFmtId="49" fontId="34" fillId="0" borderId="10" xfId="0" applyNumberFormat="1" applyFont="1" applyBorder="1" applyAlignment="1">
      <alignment horizontal="center" vertical="center" wrapText="1"/>
    </xf>
    <xf numFmtId="49" fontId="28" fillId="0" borderId="14" xfId="0" quotePrefix="1" applyNumberFormat="1" applyFont="1" applyBorder="1" applyAlignment="1">
      <alignment horizontal="center" vertical="center"/>
    </xf>
    <xf numFmtId="0" fontId="28" fillId="0" borderId="10" xfId="0" applyFont="1" applyBorder="1" applyAlignment="1">
      <alignment horizontal="center" wrapText="1"/>
    </xf>
    <xf numFmtId="0" fontId="34" fillId="0" borderId="10" xfId="0" applyFont="1" applyBorder="1" applyAlignment="1">
      <alignment horizontal="center" wrapText="1"/>
    </xf>
    <xf numFmtId="0" fontId="21" fillId="0" borderId="10" xfId="0" applyFont="1" applyBorder="1" applyAlignment="1">
      <alignment vertical="center" wrapText="1"/>
    </xf>
    <xf numFmtId="3" fontId="21" fillId="0" borderId="10" xfId="0" applyNumberFormat="1" applyFont="1" applyBorder="1" applyAlignment="1">
      <alignment horizontal="left" vertical="center" wrapText="1"/>
    </xf>
    <xf numFmtId="49" fontId="28" fillId="0" borderId="10" xfId="0" quotePrefix="1" applyNumberFormat="1" applyFont="1" applyBorder="1" applyAlignment="1">
      <alignment horizontal="center" vertical="center"/>
    </xf>
    <xf numFmtId="0" fontId="42" fillId="0" borderId="0" xfId="0" applyFont="1"/>
    <xf numFmtId="0" fontId="35" fillId="0" borderId="0" xfId="0" applyFont="1"/>
    <xf numFmtId="0" fontId="28" fillId="0" borderId="0" xfId="0" applyFont="1" applyAlignment="1">
      <alignment horizontal="left" wrapText="1"/>
    </xf>
    <xf numFmtId="0" fontId="36" fillId="0" borderId="0" xfId="0" applyFont="1"/>
    <xf numFmtId="165" fontId="21" fillId="0" borderId="10" xfId="0" applyNumberFormat="1" applyFont="1" applyBorder="1" applyAlignment="1">
      <alignment horizontal="center" vertical="center"/>
    </xf>
    <xf numFmtId="0" fontId="24" fillId="0" borderId="10" xfId="0" applyFont="1" applyBorder="1" applyAlignment="1">
      <alignment wrapText="1"/>
    </xf>
    <xf numFmtId="3" fontId="24" fillId="0" borderId="10" xfId="0" applyNumberFormat="1" applyFont="1" applyBorder="1" applyAlignment="1">
      <alignment horizontal="right" vertical="center"/>
    </xf>
    <xf numFmtId="0" fontId="24" fillId="0" borderId="10" xfId="0" applyFont="1" applyBorder="1" applyAlignment="1">
      <alignment horizontal="right" vertical="center"/>
    </xf>
    <xf numFmtId="3" fontId="23" fillId="0" borderId="10" xfId="0" applyNumberFormat="1" applyFont="1" applyBorder="1" applyAlignment="1">
      <alignment horizontal="right" vertical="center"/>
    </xf>
    <xf numFmtId="0" fontId="24" fillId="0" borderId="10" xfId="40" applyFont="1" applyBorder="1" applyAlignment="1">
      <alignment horizontal="left" vertical="center" wrapText="1"/>
    </xf>
    <xf numFmtId="0" fontId="24" fillId="0" borderId="0" xfId="0" applyFont="1" applyAlignment="1">
      <alignment vertical="center" wrapText="1"/>
    </xf>
    <xf numFmtId="3" fontId="24" fillId="0" borderId="0" xfId="0" applyNumberFormat="1" applyFont="1" applyAlignment="1">
      <alignment horizontal="left" vertical="center" wrapText="1"/>
    </xf>
    <xf numFmtId="3" fontId="24" fillId="0" borderId="0" xfId="0" applyNumberFormat="1" applyFont="1" applyAlignment="1">
      <alignment horizontal="center" vertical="center" wrapText="1"/>
    </xf>
    <xf numFmtId="0" fontId="23" fillId="0" borderId="0" xfId="0" applyFont="1" applyAlignment="1">
      <alignment horizontal="left" vertical="center" wrapText="1"/>
    </xf>
    <xf numFmtId="0" fontId="23" fillId="0" borderId="0" xfId="0" applyFont="1" applyAlignment="1">
      <alignment vertical="center" wrapText="1"/>
    </xf>
    <xf numFmtId="0" fontId="23" fillId="0" borderId="10" xfId="0" applyFont="1" applyBorder="1"/>
    <xf numFmtId="0" fontId="50" fillId="0" borderId="0" xfId="0" applyFont="1" applyAlignment="1">
      <alignment horizontal="center" wrapText="1"/>
    </xf>
    <xf numFmtId="0" fontId="31" fillId="25" borderId="16" xfId="0" applyFont="1" applyFill="1" applyBorder="1"/>
    <xf numFmtId="49" fontId="24" fillId="0" borderId="0" xfId="0" applyNumberFormat="1" applyFont="1" applyAlignment="1">
      <alignment horizontal="center" vertical="center"/>
    </xf>
    <xf numFmtId="0" fontId="28" fillId="0" borderId="10" xfId="0" applyFont="1" applyBorder="1" applyAlignment="1">
      <alignment vertical="center" wrapText="1"/>
    </xf>
    <xf numFmtId="165" fontId="34" fillId="0" borderId="10" xfId="28" applyNumberFormat="1" applyFont="1" applyFill="1" applyBorder="1"/>
    <xf numFmtId="0" fontId="44" fillId="0" borderId="0" xfId="0" applyFont="1"/>
    <xf numFmtId="0" fontId="28" fillId="0" borderId="0" xfId="0" quotePrefix="1" applyFont="1"/>
    <xf numFmtId="3" fontId="52" fillId="0" borderId="0" xfId="0" applyNumberFormat="1" applyFont="1"/>
    <xf numFmtId="165" fontId="28" fillId="0" borderId="10" xfId="0" applyNumberFormat="1" applyFont="1" applyBorder="1" applyAlignment="1">
      <alignment vertical="center"/>
    </xf>
    <xf numFmtId="0" fontId="22" fillId="0" borderId="10" xfId="0" quotePrefix="1" applyFont="1" applyBorder="1" applyAlignment="1">
      <alignment vertical="center" wrapText="1"/>
    </xf>
    <xf numFmtId="49" fontId="22" fillId="0" borderId="10" xfId="0" applyNumberFormat="1" applyFont="1" applyBorder="1" applyAlignment="1">
      <alignment horizontal="center" vertical="center"/>
    </xf>
    <xf numFmtId="0" fontId="22" fillId="0" borderId="10" xfId="0" applyFont="1" applyBorder="1" applyAlignment="1">
      <alignment vertical="center" wrapText="1"/>
    </xf>
    <xf numFmtId="0" fontId="34" fillId="0" borderId="10" xfId="0" applyFont="1" applyBorder="1" applyAlignment="1">
      <alignment horizontal="center" vertical="center" wrapText="1"/>
    </xf>
    <xf numFmtId="165" fontId="28" fillId="0" borderId="10" xfId="28" applyNumberFormat="1" applyFont="1" applyFill="1" applyBorder="1" applyAlignment="1">
      <alignment horizontal="center" vertical="center" wrapText="1"/>
    </xf>
    <xf numFmtId="0" fontId="28" fillId="0" borderId="10" xfId="0" applyFont="1" applyBorder="1" applyAlignment="1">
      <alignment horizontal="center" vertical="center" wrapText="1"/>
    </xf>
    <xf numFmtId="0" fontId="23" fillId="0" borderId="10" xfId="0" applyFont="1" applyBorder="1" applyAlignment="1">
      <alignment horizontal="center" vertical="center" wrapText="1"/>
    </xf>
    <xf numFmtId="3" fontId="29" fillId="0" borderId="0" xfId="0" applyNumberFormat="1" applyFont="1"/>
    <xf numFmtId="3" fontId="24" fillId="0" borderId="10" xfId="0" applyNumberFormat="1" applyFont="1" applyBorder="1" applyAlignment="1">
      <alignment horizontal="center" vertical="center" wrapText="1"/>
    </xf>
    <xf numFmtId="3" fontId="24" fillId="0" borderId="10" xfId="0" applyNumberFormat="1" applyFont="1" applyBorder="1" applyAlignment="1">
      <alignment horizontal="center" vertical="center"/>
    </xf>
    <xf numFmtId="3" fontId="24" fillId="0" borderId="0" xfId="0" applyNumberFormat="1" applyFont="1" applyAlignment="1">
      <alignment horizontal="center"/>
    </xf>
    <xf numFmtId="0" fontId="28" fillId="0" borderId="10" xfId="0" quotePrefix="1" applyFont="1" applyBorder="1" applyAlignment="1">
      <alignment vertical="center" wrapText="1"/>
    </xf>
    <xf numFmtId="0" fontId="24" fillId="25" borderId="17" xfId="0" applyFont="1" applyFill="1" applyBorder="1" applyAlignment="1">
      <alignment horizontal="center" vertical="center" wrapText="1"/>
    </xf>
    <xf numFmtId="165" fontId="34" fillId="0" borderId="10" xfId="0" applyNumberFormat="1" applyFont="1" applyBorder="1" applyAlignment="1">
      <alignment horizontal="center" vertical="center" wrapText="1"/>
    </xf>
    <xf numFmtId="0" fontId="23" fillId="0" borderId="10" xfId="0" applyFont="1" applyBorder="1" applyAlignment="1">
      <alignment horizontal="left" vertical="center" wrapText="1"/>
    </xf>
    <xf numFmtId="0" fontId="23" fillId="0" borderId="0" xfId="0" applyFont="1" applyAlignment="1">
      <alignment horizontal="center" vertical="center"/>
    </xf>
    <xf numFmtId="0" fontId="54" fillId="0" borderId="0" xfId="0" applyFont="1"/>
    <xf numFmtId="0" fontId="23" fillId="0" borderId="10" xfId="0" applyFont="1" applyBorder="1" applyAlignment="1">
      <alignment vertical="center" wrapText="1"/>
    </xf>
    <xf numFmtId="0" fontId="0" fillId="0" borderId="0" xfId="0" applyAlignment="1">
      <alignment vertical="center"/>
    </xf>
    <xf numFmtId="3" fontId="52" fillId="0" borderId="11" xfId="0" applyNumberFormat="1" applyFont="1" applyBorder="1" applyAlignment="1">
      <alignment horizontal="right"/>
    </xf>
    <xf numFmtId="49" fontId="32" fillId="0" borderId="0" xfId="0" applyNumberFormat="1" applyFont="1" applyAlignment="1">
      <alignment horizontal="right" wrapText="1"/>
    </xf>
    <xf numFmtId="0" fontId="34" fillId="0" borderId="0" xfId="0" applyFont="1" applyAlignment="1">
      <alignment horizontal="center"/>
    </xf>
    <xf numFmtId="0" fontId="34" fillId="0" borderId="0" xfId="0" applyFont="1" applyAlignment="1">
      <alignment horizontal="center" wrapText="1"/>
    </xf>
    <xf numFmtId="0" fontId="22" fillId="0" borderId="10" xfId="0" applyFont="1" applyBorder="1" applyAlignment="1">
      <alignment horizontal="center" vertical="center" wrapText="1"/>
    </xf>
    <xf numFmtId="0" fontId="56" fillId="0" borderId="0" xfId="0" applyFont="1"/>
    <xf numFmtId="0" fontId="23" fillId="0" borderId="0" xfId="0" quotePrefix="1" applyFont="1" applyAlignment="1">
      <alignment vertical="center"/>
    </xf>
    <xf numFmtId="0" fontId="23" fillId="0" borderId="0" xfId="0" applyFont="1" applyAlignment="1">
      <alignment vertical="center"/>
    </xf>
    <xf numFmtId="0" fontId="23" fillId="0" borderId="10" xfId="40" applyFont="1" applyBorder="1" applyAlignment="1">
      <alignment horizontal="left" vertical="center" wrapText="1"/>
    </xf>
    <xf numFmtId="0" fontId="23" fillId="0" borderId="10" xfId="40" applyFont="1" applyBorder="1" applyAlignment="1">
      <alignment horizontal="left" vertical="center"/>
    </xf>
    <xf numFmtId="0" fontId="57" fillId="0" borderId="0" xfId="0" applyFont="1" applyAlignment="1">
      <alignment horizontal="center"/>
    </xf>
    <xf numFmtId="0" fontId="21" fillId="24" borderId="0" xfId="0" applyFont="1" applyFill="1" applyAlignment="1">
      <alignment horizontal="center"/>
    </xf>
    <xf numFmtId="0" fontId="21" fillId="25" borderId="0" xfId="0" applyFont="1" applyFill="1" applyAlignment="1">
      <alignment horizontal="center"/>
    </xf>
    <xf numFmtId="49" fontId="22" fillId="0" borderId="10" xfId="0" applyNumberFormat="1" applyFont="1" applyBorder="1" applyAlignment="1">
      <alignment horizontal="center" vertical="center" wrapText="1"/>
    </xf>
    <xf numFmtId="0" fontId="22" fillId="0" borderId="19" xfId="0" applyFont="1" applyBorder="1" applyAlignment="1">
      <alignment horizontal="center" vertical="center" wrapText="1"/>
    </xf>
    <xf numFmtId="0" fontId="22" fillId="25" borderId="13" xfId="0" applyFont="1" applyFill="1" applyBorder="1" applyAlignment="1">
      <alignment horizontal="center" vertical="center" wrapText="1"/>
    </xf>
    <xf numFmtId="0" fontId="22" fillId="0" borderId="21"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22" xfId="0" applyFont="1" applyBorder="1" applyAlignment="1">
      <alignment horizontal="center" vertical="center" wrapText="1"/>
    </xf>
    <xf numFmtId="0" fontId="22" fillId="25" borderId="17" xfId="0" applyFont="1" applyFill="1" applyBorder="1" applyAlignment="1">
      <alignment horizontal="center" vertical="center" wrapText="1"/>
    </xf>
    <xf numFmtId="0" fontId="22" fillId="25" borderId="0" xfId="0" applyFont="1" applyFill="1" applyAlignment="1">
      <alignment horizontal="center" vertical="center" wrapText="1"/>
    </xf>
    <xf numFmtId="0" fontId="22" fillId="25" borderId="22" xfId="0" applyFont="1" applyFill="1" applyBorder="1" applyAlignment="1">
      <alignment horizontal="center" vertical="center" wrapText="1"/>
    </xf>
    <xf numFmtId="3" fontId="22" fillId="0" borderId="10" xfId="0" applyNumberFormat="1" applyFont="1" applyBorder="1" applyAlignment="1">
      <alignment horizontal="right" vertical="center" wrapText="1"/>
    </xf>
    <xf numFmtId="166" fontId="22" fillId="0" borderId="10" xfId="28" applyNumberFormat="1" applyFont="1" applyFill="1" applyBorder="1" applyAlignment="1">
      <alignment horizontal="right" vertical="center" wrapText="1"/>
    </xf>
    <xf numFmtId="165" fontId="22" fillId="0" borderId="10" xfId="28" applyNumberFormat="1" applyFont="1" applyFill="1" applyBorder="1" applyAlignment="1">
      <alignment horizontal="center" vertical="center" wrapText="1"/>
    </xf>
    <xf numFmtId="0" fontId="22" fillId="0" borderId="12" xfId="0" applyFont="1" applyBorder="1" applyAlignment="1">
      <alignment horizontal="center" vertical="center" wrapText="1"/>
    </xf>
    <xf numFmtId="0" fontId="22" fillId="25" borderId="15" xfId="0" applyFont="1" applyFill="1" applyBorder="1" applyAlignment="1">
      <alignment horizontal="center" vertical="center" wrapText="1"/>
    </xf>
    <xf numFmtId="0" fontId="22" fillId="25" borderId="12" xfId="0" applyFont="1" applyFill="1" applyBorder="1" applyAlignment="1">
      <alignment horizontal="center" vertical="center" wrapText="1"/>
    </xf>
    <xf numFmtId="0" fontId="58" fillId="0" borderId="10" xfId="0" quotePrefix="1" applyFont="1" applyBorder="1" applyAlignment="1">
      <alignment vertical="center" wrapText="1"/>
    </xf>
    <xf numFmtId="3" fontId="35" fillId="0" borderId="10" xfId="0" applyNumberFormat="1" applyFont="1" applyBorder="1" applyAlignment="1">
      <alignment horizontal="right" vertical="center"/>
    </xf>
    <xf numFmtId="166" fontId="22" fillId="0" borderId="10" xfId="28" applyNumberFormat="1" applyFont="1" applyFill="1" applyBorder="1" applyAlignment="1">
      <alignment vertical="center" wrapText="1"/>
    </xf>
    <xf numFmtId="0" fontId="35" fillId="0" borderId="10" xfId="0" applyFont="1" applyBorder="1" applyAlignment="1">
      <alignment horizontal="right" vertical="center"/>
    </xf>
    <xf numFmtId="0" fontId="58" fillId="0" borderId="10" xfId="0" quotePrefix="1" applyFont="1" applyBorder="1" applyAlignment="1">
      <alignment horizontal="left" vertical="center" wrapText="1"/>
    </xf>
    <xf numFmtId="166" fontId="58" fillId="0" borderId="10" xfId="28" applyNumberFormat="1" applyFont="1" applyFill="1" applyBorder="1" applyAlignment="1">
      <alignment vertical="center" wrapText="1"/>
    </xf>
    <xf numFmtId="0" fontId="58" fillId="0" borderId="10" xfId="0" applyFont="1" applyBorder="1" applyAlignment="1">
      <alignment horizontal="center" vertical="center" wrapText="1"/>
    </xf>
    <xf numFmtId="0" fontId="21" fillId="0" borderId="10" xfId="0" applyFont="1" applyBorder="1" applyAlignment="1">
      <alignment horizontal="right" vertical="center"/>
    </xf>
    <xf numFmtId="0" fontId="21" fillId="0" borderId="10" xfId="0" quotePrefix="1" applyFont="1" applyBorder="1" applyAlignment="1">
      <alignment horizontal="left" vertical="center" wrapText="1"/>
    </xf>
    <xf numFmtId="0" fontId="21" fillId="0" borderId="10" xfId="0" quotePrefix="1" applyFont="1" applyBorder="1" applyAlignment="1">
      <alignment vertical="center" wrapText="1"/>
    </xf>
    <xf numFmtId="165" fontId="22" fillId="0" borderId="10" xfId="28" applyNumberFormat="1" applyFont="1" applyFill="1" applyBorder="1" applyAlignment="1">
      <alignment horizontal="left" vertical="center" wrapText="1"/>
    </xf>
    <xf numFmtId="166" fontId="21" fillId="0" borderId="10" xfId="28" applyNumberFormat="1" applyFont="1" applyFill="1" applyBorder="1" applyAlignment="1">
      <alignment horizontal="right" vertical="center" wrapText="1"/>
    </xf>
    <xf numFmtId="164" fontId="22" fillId="0" borderId="10" xfId="0" applyNumberFormat="1" applyFont="1" applyBorder="1" applyAlignment="1">
      <alignment horizontal="center" vertical="center" wrapText="1"/>
    </xf>
    <xf numFmtId="4" fontId="22" fillId="0" borderId="10" xfId="0" applyNumberFormat="1" applyFont="1" applyBorder="1" applyAlignment="1">
      <alignment horizontal="center" vertical="center" wrapText="1"/>
    </xf>
    <xf numFmtId="0" fontId="28" fillId="0" borderId="0" xfId="0" applyFont="1" applyAlignment="1">
      <alignment wrapText="1"/>
    </xf>
    <xf numFmtId="0" fontId="59" fillId="0" borderId="0" xfId="0" applyFont="1"/>
    <xf numFmtId="165" fontId="28" fillId="0" borderId="0" xfId="28" applyNumberFormat="1" applyFont="1"/>
    <xf numFmtId="0" fontId="22" fillId="0" borderId="10" xfId="42" quotePrefix="1" applyFont="1" applyBorder="1" applyAlignment="1">
      <alignment vertical="center" wrapText="1"/>
    </xf>
    <xf numFmtId="0" fontId="58" fillId="0" borderId="20" xfId="0" quotePrefix="1" applyFont="1" applyBorder="1" applyAlignment="1">
      <alignment horizontal="left" vertical="center" wrapText="1"/>
    </xf>
    <xf numFmtId="49" fontId="22" fillId="0" borderId="10" xfId="0" applyNumberFormat="1" applyFont="1" applyBorder="1" applyAlignment="1">
      <alignment horizontal="left" vertical="center"/>
    </xf>
    <xf numFmtId="0" fontId="35" fillId="0" borderId="10" xfId="0" applyFont="1" applyBorder="1" applyAlignment="1">
      <alignment horizontal="center" vertical="center" wrapText="1"/>
    </xf>
    <xf numFmtId="0" fontId="22" fillId="0" borderId="10" xfId="0" quotePrefix="1" applyFont="1" applyBorder="1" applyAlignment="1">
      <alignment horizontal="center" vertical="center" wrapText="1"/>
    </xf>
    <xf numFmtId="0" fontId="28" fillId="0" borderId="10" xfId="0" applyFont="1" applyBorder="1" applyAlignment="1">
      <alignment horizontal="left" vertical="center" wrapText="1"/>
    </xf>
    <xf numFmtId="3" fontId="53" fillId="0" borderId="0" xfId="0" applyNumberFormat="1" applyFont="1" applyAlignment="1">
      <alignment horizontal="center"/>
    </xf>
    <xf numFmtId="0" fontId="60" fillId="0" borderId="0" xfId="0" applyFont="1" applyAlignment="1">
      <alignment horizontal="center"/>
    </xf>
    <xf numFmtId="3" fontId="61" fillId="0" borderId="0" xfId="0" applyNumberFormat="1" applyFont="1" applyAlignment="1">
      <alignment horizontal="center"/>
    </xf>
    <xf numFmtId="3" fontId="52" fillId="0" borderId="0" xfId="0" applyNumberFormat="1" applyFont="1" applyAlignment="1">
      <alignment horizontal="right"/>
    </xf>
    <xf numFmtId="0" fontId="62" fillId="0" borderId="25" xfId="0" applyFont="1" applyBorder="1"/>
    <xf numFmtId="167" fontId="64" fillId="0" borderId="25" xfId="0" applyNumberFormat="1" applyFont="1" applyBorder="1"/>
    <xf numFmtId="167" fontId="65" fillId="0" borderId="26" xfId="0" applyNumberFormat="1" applyFont="1" applyBorder="1"/>
    <xf numFmtId="0" fontId="62" fillId="0" borderId="25" xfId="0" applyFont="1" applyBorder="1" applyAlignment="1">
      <alignment wrapText="1"/>
    </xf>
    <xf numFmtId="167" fontId="29" fillId="0" borderId="25" xfId="0" applyNumberFormat="1" applyFont="1" applyBorder="1"/>
    <xf numFmtId="167" fontId="66" fillId="0" borderId="25" xfId="0" applyNumberFormat="1" applyFont="1" applyBorder="1"/>
    <xf numFmtId="0" fontId="64" fillId="0" borderId="25" xfId="0" applyFont="1" applyBorder="1" applyAlignment="1">
      <alignment horizontal="center"/>
    </xf>
    <xf numFmtId="0" fontId="64" fillId="0" borderId="25" xfId="0" applyFont="1" applyBorder="1"/>
    <xf numFmtId="168" fontId="29" fillId="0" borderId="25" xfId="0" applyNumberFormat="1" applyFont="1" applyBorder="1"/>
    <xf numFmtId="167" fontId="29" fillId="0" borderId="25" xfId="0" applyNumberFormat="1" applyFont="1" applyBorder="1" applyAlignment="1">
      <alignment horizontal="center"/>
    </xf>
    <xf numFmtId="167" fontId="29" fillId="0" borderId="25" xfId="0" quotePrefix="1" applyNumberFormat="1" applyFont="1" applyBorder="1" applyAlignment="1">
      <alignment horizontal="center"/>
    </xf>
    <xf numFmtId="0" fontId="64" fillId="0" borderId="25" xfId="0" applyFont="1" applyBorder="1" applyAlignment="1">
      <alignment wrapText="1"/>
    </xf>
    <xf numFmtId="167" fontId="67" fillId="0" borderId="25" xfId="0" applyNumberFormat="1" applyFont="1" applyBorder="1"/>
    <xf numFmtId="0" fontId="62" fillId="0" borderId="25" xfId="0" applyFont="1" applyBorder="1" applyAlignment="1">
      <alignment vertical="center" wrapText="1"/>
    </xf>
    <xf numFmtId="0" fontId="64" fillId="0" borderId="10" xfId="0" applyFont="1" applyBorder="1"/>
    <xf numFmtId="0" fontId="62" fillId="0" borderId="16" xfId="0" applyFont="1" applyBorder="1" applyAlignment="1">
      <alignment horizontal="center"/>
    </xf>
    <xf numFmtId="0" fontId="70" fillId="0" borderId="0" xfId="0" applyFont="1"/>
    <xf numFmtId="0" fontId="29" fillId="0" borderId="0" xfId="0" quotePrefix="1" applyFont="1"/>
    <xf numFmtId="0" fontId="72" fillId="0" borderId="0" xfId="0" applyFont="1"/>
    <xf numFmtId="3" fontId="72" fillId="0" borderId="0" xfId="0" applyNumberFormat="1" applyFont="1"/>
    <xf numFmtId="0" fontId="51" fillId="0" borderId="0" xfId="0" applyFont="1" applyAlignment="1">
      <alignment horizontal="center"/>
    </xf>
    <xf numFmtId="0" fontId="61" fillId="0" borderId="10" xfId="0" applyFont="1" applyBorder="1"/>
    <xf numFmtId="3" fontId="61" fillId="0" borderId="10" xfId="0" applyNumberFormat="1" applyFont="1" applyBorder="1"/>
    <xf numFmtId="0" fontId="74" fillId="0" borderId="0" xfId="0" applyFont="1" applyAlignment="1">
      <alignment horizontal="center"/>
    </xf>
    <xf numFmtId="0" fontId="52" fillId="0" borderId="0" xfId="0" applyFont="1" applyAlignment="1">
      <alignment horizontal="center"/>
    </xf>
    <xf numFmtId="3" fontId="74" fillId="0" borderId="0" xfId="0" applyNumberFormat="1" applyFont="1" applyAlignment="1">
      <alignment horizontal="center"/>
    </xf>
    <xf numFmtId="3" fontId="28" fillId="0" borderId="0" xfId="0" applyNumberFormat="1" applyFont="1"/>
    <xf numFmtId="0" fontId="52" fillId="0" borderId="0" xfId="0" applyFont="1"/>
    <xf numFmtId="0" fontId="61" fillId="0" borderId="10" xfId="0" applyFont="1" applyBorder="1" applyAlignment="1">
      <alignment horizontal="center"/>
    </xf>
    <xf numFmtId="2" fontId="61" fillId="0" borderId="10" xfId="0" applyNumberFormat="1" applyFont="1" applyBorder="1" applyAlignment="1">
      <alignment horizontal="center" wrapText="1"/>
    </xf>
    <xf numFmtId="0" fontId="28" fillId="0" borderId="10" xfId="39" quotePrefix="1" applyFont="1" applyBorder="1" applyAlignment="1">
      <alignment horizontal="left" vertical="center" wrapText="1"/>
    </xf>
    <xf numFmtId="3" fontId="28" fillId="0" borderId="10" xfId="0" applyNumberFormat="1" applyFont="1" applyBorder="1" applyAlignment="1">
      <alignment horizontal="left" vertical="center"/>
    </xf>
    <xf numFmtId="0" fontId="74" fillId="0" borderId="0" xfId="0" applyFont="1"/>
    <xf numFmtId="0" fontId="28" fillId="0" borderId="10" xfId="0" quotePrefix="1" applyFont="1" applyBorder="1" applyAlignment="1">
      <alignment vertical="center"/>
    </xf>
    <xf numFmtId="0" fontId="61" fillId="0" borderId="10" xfId="0" applyFont="1" applyBorder="1" applyAlignment="1">
      <alignment horizontal="center" vertical="center"/>
    </xf>
    <xf numFmtId="0" fontId="61" fillId="0" borderId="0" xfId="0" applyFont="1"/>
    <xf numFmtId="0" fontId="53" fillId="0" borderId="10" xfId="0" applyFont="1" applyBorder="1" applyAlignment="1">
      <alignment vertical="center"/>
    </xf>
    <xf numFmtId="0" fontId="53" fillId="0" borderId="10" xfId="0" applyFont="1" applyBorder="1" applyAlignment="1">
      <alignment wrapText="1"/>
    </xf>
    <xf numFmtId="0" fontId="53" fillId="0" borderId="0" xfId="0" applyFont="1"/>
    <xf numFmtId="0" fontId="53" fillId="0" borderId="10" xfId="0" applyFont="1" applyBorder="1"/>
    <xf numFmtId="3" fontId="53" fillId="0" borderId="10" xfId="0" applyNumberFormat="1" applyFont="1" applyBorder="1"/>
    <xf numFmtId="0" fontId="60" fillId="0" borderId="10" xfId="0" applyFont="1" applyBorder="1"/>
    <xf numFmtId="0" fontId="60" fillId="0" borderId="10" xfId="0" applyFont="1" applyBorder="1" applyAlignment="1">
      <alignment wrapText="1"/>
    </xf>
    <xf numFmtId="3" fontId="60" fillId="0" borderId="10" xfId="0" applyNumberFormat="1" applyFont="1" applyBorder="1"/>
    <xf numFmtId="0" fontId="53" fillId="0" borderId="10" xfId="0" applyFont="1" applyBorder="1" applyAlignment="1">
      <alignment vertical="center" wrapText="1"/>
    </xf>
    <xf numFmtId="3" fontId="53" fillId="0" borderId="10" xfId="0" applyNumberFormat="1" applyFont="1" applyBorder="1" applyAlignment="1">
      <alignment vertical="center"/>
    </xf>
    <xf numFmtId="0" fontId="60" fillId="0" borderId="0" xfId="0" applyFont="1"/>
    <xf numFmtId="0" fontId="75" fillId="0" borderId="0" xfId="0" applyFont="1"/>
    <xf numFmtId="0" fontId="58" fillId="0" borderId="0" xfId="0" applyFont="1"/>
    <xf numFmtId="0" fontId="21" fillId="0" borderId="0" xfId="0" quotePrefix="1" applyFont="1"/>
    <xf numFmtId="165" fontId="21" fillId="0" borderId="10" xfId="28" applyNumberFormat="1" applyFont="1" applyFill="1" applyBorder="1" applyAlignment="1">
      <alignment horizontal="center" vertical="center" wrapText="1"/>
    </xf>
    <xf numFmtId="0" fontId="21" fillId="0" borderId="10" xfId="0" applyFont="1" applyBorder="1" applyAlignment="1">
      <alignment horizontal="left" vertical="center" wrapText="1"/>
    </xf>
    <xf numFmtId="0" fontId="53" fillId="0" borderId="10" xfId="0" applyFont="1" applyBorder="1" applyAlignment="1">
      <alignment horizontal="center" vertical="center"/>
    </xf>
    <xf numFmtId="0" fontId="60" fillId="0" borderId="10" xfId="0" applyFont="1" applyBorder="1" applyAlignment="1">
      <alignment horizontal="center" vertical="center"/>
    </xf>
    <xf numFmtId="0" fontId="53" fillId="0" borderId="10" xfId="0" applyFont="1" applyBorder="1" applyAlignment="1">
      <alignment horizontal="center" vertical="center" wrapText="1"/>
    </xf>
    <xf numFmtId="3" fontId="53" fillId="0" borderId="10" xfId="0" applyNumberFormat="1" applyFont="1" applyBorder="1" applyAlignment="1">
      <alignment horizontal="center" vertical="center"/>
    </xf>
    <xf numFmtId="0" fontId="21" fillId="26" borderId="10" xfId="0" quotePrefix="1" applyFont="1" applyFill="1" applyBorder="1" applyAlignment="1">
      <alignment vertical="center" wrapText="1"/>
    </xf>
    <xf numFmtId="0" fontId="21" fillId="0" borderId="10" xfId="0" applyFont="1" applyBorder="1" applyAlignment="1">
      <alignment horizontal="center" vertical="center"/>
    </xf>
    <xf numFmtId="165" fontId="35" fillId="0" borderId="10" xfId="28" applyNumberFormat="1" applyFont="1" applyFill="1" applyBorder="1" applyAlignment="1">
      <alignment horizontal="center" vertical="center" wrapText="1"/>
    </xf>
    <xf numFmtId="166" fontId="58" fillId="0" borderId="10" xfId="28" applyNumberFormat="1" applyFont="1" applyFill="1" applyBorder="1" applyAlignment="1">
      <alignment horizontal="right" vertical="center" wrapText="1"/>
    </xf>
    <xf numFmtId="3" fontId="32" fillId="0" borderId="10" xfId="0" applyNumberFormat="1" applyFont="1" applyBorder="1" applyAlignment="1">
      <alignment vertical="center" wrapText="1"/>
    </xf>
    <xf numFmtId="3" fontId="32" fillId="0" borderId="10" xfId="0" quotePrefix="1" applyNumberFormat="1" applyFont="1" applyBorder="1" applyAlignment="1">
      <alignment vertical="center" wrapText="1"/>
    </xf>
    <xf numFmtId="0" fontId="22" fillId="0" borderId="10" xfId="0" quotePrefix="1" applyFont="1" applyBorder="1" applyAlignment="1">
      <alignment wrapText="1"/>
    </xf>
    <xf numFmtId="0" fontId="32" fillId="0" borderId="10" xfId="0" quotePrefix="1" applyFont="1" applyBorder="1" applyAlignment="1">
      <alignment horizontal="left" vertical="center" wrapText="1"/>
    </xf>
    <xf numFmtId="164" fontId="22" fillId="0" borderId="10" xfId="28" applyNumberFormat="1" applyFont="1" applyFill="1" applyBorder="1" applyAlignment="1">
      <alignment horizontal="right" vertical="center" wrapText="1"/>
    </xf>
    <xf numFmtId="3" fontId="21" fillId="0" borderId="10" xfId="0" applyNumberFormat="1" applyFont="1" applyBorder="1" applyAlignment="1">
      <alignment horizontal="right" vertical="center" wrapText="1"/>
    </xf>
    <xf numFmtId="166" fontId="35" fillId="0" borderId="10" xfId="28" applyNumberFormat="1" applyFont="1" applyFill="1" applyBorder="1" applyAlignment="1">
      <alignment horizontal="right" vertical="center" wrapText="1"/>
    </xf>
    <xf numFmtId="165" fontId="58" fillId="0" borderId="10" xfId="28" applyNumberFormat="1" applyFont="1" applyFill="1" applyBorder="1" applyAlignment="1">
      <alignment horizontal="center" vertical="center" wrapText="1"/>
    </xf>
    <xf numFmtId="0" fontId="35" fillId="0" borderId="10" xfId="0" quotePrefix="1" applyFont="1" applyBorder="1" applyAlignment="1">
      <alignment vertical="center" wrapText="1"/>
    </xf>
    <xf numFmtId="3" fontId="35" fillId="0" borderId="10" xfId="0" applyNumberFormat="1" applyFont="1" applyBorder="1" applyAlignment="1">
      <alignment horizontal="right" vertical="center" wrapText="1"/>
    </xf>
    <xf numFmtId="0" fontId="35" fillId="0" borderId="10" xfId="42" quotePrefix="1" applyFont="1" applyBorder="1" applyAlignment="1">
      <alignment vertical="center" wrapText="1"/>
    </xf>
    <xf numFmtId="0" fontId="64" fillId="0" borderId="26" xfId="0" applyFont="1" applyBorder="1"/>
    <xf numFmtId="0" fontId="62" fillId="0" borderId="25" xfId="0" applyFont="1" applyBorder="1" applyAlignment="1">
      <alignment horizontal="center"/>
    </xf>
    <xf numFmtId="0" fontId="67" fillId="0" borderId="25" xfId="0" applyFont="1" applyBorder="1" applyAlignment="1">
      <alignment horizontal="center"/>
    </xf>
    <xf numFmtId="0" fontId="64" fillId="0" borderId="25" xfId="0" applyFont="1" applyBorder="1" applyAlignment="1"/>
    <xf numFmtId="0" fontId="67" fillId="26" borderId="25" xfId="0" applyFont="1" applyFill="1" applyBorder="1" applyAlignment="1"/>
    <xf numFmtId="0" fontId="68" fillId="26" borderId="25" xfId="0" applyFont="1" applyFill="1" applyBorder="1" applyAlignment="1"/>
    <xf numFmtId="167" fontId="77" fillId="0" borderId="25" xfId="0" applyNumberFormat="1" applyFont="1" applyBorder="1"/>
    <xf numFmtId="167" fontId="65" fillId="0" borderId="25" xfId="0" applyNumberFormat="1" applyFont="1" applyBorder="1"/>
    <xf numFmtId="0" fontId="78" fillId="0" borderId="0" xfId="0" applyFont="1"/>
    <xf numFmtId="0" fontId="78" fillId="0" borderId="0" xfId="0" applyFont="1" applyAlignment="1">
      <alignment horizontal="center"/>
    </xf>
    <xf numFmtId="0" fontId="36" fillId="0" borderId="0" xfId="0" applyFont="1" applyAlignment="1">
      <alignment horizontal="center"/>
    </xf>
    <xf numFmtId="3" fontId="78" fillId="0" borderId="0" xfId="0" applyNumberFormat="1" applyFont="1" applyAlignment="1">
      <alignment horizontal="center"/>
    </xf>
    <xf numFmtId="0" fontId="79" fillId="0" borderId="0" xfId="0" applyFont="1" applyAlignment="1">
      <alignment horizontal="center"/>
    </xf>
    <xf numFmtId="0" fontId="36" fillId="0" borderId="11" xfId="0" applyFont="1" applyBorder="1" applyAlignment="1">
      <alignment horizontal="center"/>
    </xf>
    <xf numFmtId="0" fontId="81" fillId="0" borderId="10" xfId="0" applyFont="1" applyBorder="1" applyAlignment="1">
      <alignment horizontal="center" vertical="center"/>
    </xf>
    <xf numFmtId="0" fontId="81" fillId="26" borderId="10" xfId="0" applyFont="1" applyFill="1" applyBorder="1" applyAlignment="1">
      <alignment horizontal="center" vertical="center"/>
    </xf>
    <xf numFmtId="0" fontId="81" fillId="26" borderId="10" xfId="0" applyFont="1" applyFill="1" applyBorder="1" applyAlignment="1">
      <alignment horizontal="center" vertical="center" wrapText="1"/>
    </xf>
    <xf numFmtId="3" fontId="81" fillId="26" borderId="14" xfId="0" applyNumberFormat="1" applyFont="1" applyFill="1" applyBorder="1" applyAlignment="1">
      <alignment horizontal="center" vertical="center" wrapText="1"/>
    </xf>
    <xf numFmtId="0" fontId="82" fillId="0" borderId="0" xfId="0" applyFont="1" applyAlignment="1">
      <alignment horizontal="center" vertical="center"/>
    </xf>
    <xf numFmtId="0" fontId="81" fillId="0" borderId="10" xfId="0" applyFont="1" applyBorder="1" applyAlignment="1">
      <alignment horizontal="center"/>
    </xf>
    <xf numFmtId="0" fontId="81" fillId="26" borderId="10" xfId="0" applyFont="1" applyFill="1" applyBorder="1" applyAlignment="1">
      <alignment horizontal="center"/>
    </xf>
    <xf numFmtId="0" fontId="81" fillId="26" borderId="10" xfId="0" applyFont="1" applyFill="1" applyBorder="1"/>
    <xf numFmtId="3" fontId="81" fillId="26" borderId="10" xfId="0" applyNumberFormat="1" applyFont="1" applyFill="1" applyBorder="1" applyAlignment="1">
      <alignment horizontal="right"/>
    </xf>
    <xf numFmtId="0" fontId="82" fillId="0" borderId="0" xfId="0" applyFont="1"/>
    <xf numFmtId="49" fontId="81" fillId="0" borderId="10" xfId="0" applyNumberFormat="1" applyFont="1" applyBorder="1" applyAlignment="1">
      <alignment horizontal="center" vertical="center"/>
    </xf>
    <xf numFmtId="0" fontId="81" fillId="26" borderId="10" xfId="0" applyFont="1" applyFill="1" applyBorder="1" applyAlignment="1">
      <alignment vertical="center" wrapText="1"/>
    </xf>
    <xf numFmtId="3" fontId="81" fillId="26" borderId="10" xfId="0" applyNumberFormat="1" applyFont="1" applyFill="1" applyBorder="1" applyAlignment="1">
      <alignment horizontal="center"/>
    </xf>
    <xf numFmtId="165" fontId="81" fillId="26" borderId="10" xfId="28" applyNumberFormat="1" applyFont="1" applyFill="1" applyBorder="1" applyAlignment="1">
      <alignment horizontal="right"/>
    </xf>
    <xf numFmtId="0" fontId="84" fillId="0" borderId="0" xfId="0" applyFont="1"/>
    <xf numFmtId="0" fontId="81" fillId="26" borderId="10" xfId="0" quotePrefix="1" applyFont="1" applyFill="1" applyBorder="1" applyAlignment="1">
      <alignment vertical="center" wrapText="1"/>
    </xf>
    <xf numFmtId="37" fontId="81" fillId="26" borderId="10" xfId="28" applyNumberFormat="1" applyFont="1" applyFill="1" applyBorder="1" applyAlignment="1">
      <alignment horizontal="right"/>
    </xf>
    <xf numFmtId="49" fontId="83" fillId="0" borderId="10" xfId="0" applyNumberFormat="1" applyFont="1" applyBorder="1" applyAlignment="1">
      <alignment horizontal="center" vertical="center"/>
    </xf>
    <xf numFmtId="0" fontId="83" fillId="26" borderId="10" xfId="0" applyFont="1" applyFill="1" applyBorder="1" applyAlignment="1">
      <alignment vertical="center" wrapText="1"/>
    </xf>
    <xf numFmtId="0" fontId="83" fillId="26" borderId="10" xfId="0" applyFont="1" applyFill="1" applyBorder="1" applyAlignment="1">
      <alignment horizontal="center"/>
    </xf>
    <xf numFmtId="3" fontId="83" fillId="26" borderId="10" xfId="0" applyNumberFormat="1" applyFont="1" applyFill="1" applyBorder="1" applyAlignment="1">
      <alignment horizontal="center"/>
    </xf>
    <xf numFmtId="165" fontId="83" fillId="26" borderId="10" xfId="28" applyNumberFormat="1" applyFont="1" applyFill="1" applyBorder="1" applyAlignment="1">
      <alignment horizontal="right"/>
    </xf>
    <xf numFmtId="37" fontId="83" fillId="26" borderId="10" xfId="28" applyNumberFormat="1" applyFont="1" applyFill="1" applyBorder="1" applyAlignment="1">
      <alignment horizontal="right"/>
    </xf>
    <xf numFmtId="3" fontId="83" fillId="26" borderId="10" xfId="0" applyNumberFormat="1" applyFont="1" applyFill="1" applyBorder="1" applyAlignment="1">
      <alignment horizontal="right"/>
    </xf>
    <xf numFmtId="0" fontId="80" fillId="26" borderId="10" xfId="0" applyFont="1" applyFill="1" applyBorder="1" applyAlignment="1">
      <alignment horizontal="center"/>
    </xf>
    <xf numFmtId="3" fontId="80" fillId="26" borderId="10" xfId="0" applyNumberFormat="1" applyFont="1" applyFill="1" applyBorder="1" applyAlignment="1">
      <alignment horizontal="center"/>
    </xf>
    <xf numFmtId="3" fontId="80" fillId="26" borderId="10" xfId="0" applyNumberFormat="1" applyFont="1" applyFill="1" applyBorder="1" applyAlignment="1">
      <alignment horizontal="right"/>
    </xf>
    <xf numFmtId="165" fontId="80" fillId="26" borderId="10" xfId="28" applyNumberFormat="1" applyFont="1" applyFill="1" applyBorder="1" applyAlignment="1">
      <alignment horizontal="right"/>
    </xf>
    <xf numFmtId="0" fontId="78" fillId="0" borderId="0" xfId="0" applyFont="1" applyAlignment="1">
      <alignment horizontal="left" vertical="center"/>
    </xf>
    <xf numFmtId="3" fontId="78" fillId="0" borderId="0" xfId="0" applyNumberFormat="1" applyFont="1"/>
    <xf numFmtId="0" fontId="85" fillId="0" borderId="0" xfId="0" applyFont="1"/>
    <xf numFmtId="0" fontId="78" fillId="0" borderId="0" xfId="0" quotePrefix="1" applyFont="1"/>
    <xf numFmtId="3" fontId="36" fillId="0" borderId="0" xfId="0" applyNumberFormat="1" applyFont="1" applyAlignment="1">
      <alignment horizontal="center"/>
    </xf>
    <xf numFmtId="49" fontId="36" fillId="0" borderId="0" xfId="0" applyNumberFormat="1" applyFont="1" applyAlignment="1">
      <alignment horizontal="center" vertical="center"/>
    </xf>
    <xf numFmtId="0" fontId="60" fillId="0" borderId="0" xfId="0" applyFont="1" applyAlignment="1">
      <alignment horizontal="center"/>
    </xf>
    <xf numFmtId="3" fontId="61" fillId="0" borderId="0" xfId="0" applyNumberFormat="1" applyFont="1" applyAlignment="1">
      <alignment horizontal="center"/>
    </xf>
    <xf numFmtId="0" fontId="64" fillId="0" borderId="25" xfId="0" applyFont="1" applyBorder="1" applyAlignment="1">
      <alignment vertical="center" wrapText="1"/>
    </xf>
    <xf numFmtId="167" fontId="29" fillId="0" borderId="25" xfId="0" applyNumberFormat="1" applyFont="1" applyBorder="1" applyAlignment="1">
      <alignment vertical="center"/>
    </xf>
    <xf numFmtId="168" fontId="29" fillId="0" borderId="25" xfId="0" applyNumberFormat="1" applyFont="1" applyBorder="1" applyAlignment="1">
      <alignment vertical="center"/>
    </xf>
    <xf numFmtId="167" fontId="29" fillId="0" borderId="25" xfId="0" applyNumberFormat="1" applyFont="1" applyBorder="1" applyAlignment="1">
      <alignment horizontal="center" vertical="center"/>
    </xf>
    <xf numFmtId="167" fontId="29" fillId="0" borderId="25" xfId="0" quotePrefix="1" applyNumberFormat="1" applyFont="1" applyBorder="1" applyAlignment="1">
      <alignment horizontal="center" vertical="center"/>
    </xf>
    <xf numFmtId="0" fontId="1" fillId="0" borderId="0" xfId="0" applyFont="1"/>
    <xf numFmtId="2" fontId="28" fillId="0" borderId="10" xfId="39" applyNumberFormat="1" applyFont="1" applyBorder="1" applyAlignment="1">
      <alignment horizontal="center" vertical="center" wrapText="1"/>
    </xf>
    <xf numFmtId="0" fontId="28" fillId="0" borderId="10" xfId="0" applyFont="1" applyBorder="1" applyAlignment="1">
      <alignment horizontal="center"/>
    </xf>
    <xf numFmtId="0" fontId="2" fillId="25" borderId="14" xfId="0" applyFont="1" applyFill="1" applyBorder="1" applyAlignment="1">
      <alignment horizontal="center" vertical="center"/>
    </xf>
    <xf numFmtId="0" fontId="2" fillId="25" borderId="18" xfId="0" applyFont="1" applyFill="1" applyBorder="1" applyAlignment="1">
      <alignment horizontal="center" vertical="center"/>
    </xf>
    <xf numFmtId="0" fontId="2" fillId="25" borderId="16" xfId="0" applyFont="1" applyFill="1" applyBorder="1" applyAlignment="1">
      <alignment horizontal="center" vertical="center"/>
    </xf>
    <xf numFmtId="0" fontId="22" fillId="0" borderId="10" xfId="0" applyFont="1" applyBorder="1" applyAlignment="1">
      <alignment horizontal="center" vertical="center" wrapText="1"/>
    </xf>
    <xf numFmtId="0" fontId="21" fillId="0" borderId="0" xfId="0" applyFont="1" applyAlignment="1">
      <alignment horizontal="center"/>
    </xf>
    <xf numFmtId="0" fontId="22" fillId="0" borderId="0" xfId="0" applyFont="1" applyAlignment="1">
      <alignment horizontal="center"/>
    </xf>
    <xf numFmtId="3" fontId="34" fillId="0" borderId="0" xfId="0" applyNumberFormat="1" applyFont="1" applyAlignment="1">
      <alignment horizontal="center"/>
    </xf>
    <xf numFmtId="0" fontId="34" fillId="0" borderId="0" xfId="0" applyFont="1" applyAlignment="1">
      <alignment horizontal="center"/>
    </xf>
    <xf numFmtId="0" fontId="26" fillId="0" borderId="0" xfId="0" quotePrefix="1" applyFont="1" applyAlignment="1">
      <alignment horizontal="left"/>
    </xf>
    <xf numFmtId="0" fontId="23" fillId="0" borderId="0" xfId="0" applyFont="1" applyAlignment="1">
      <alignment horizontal="center"/>
    </xf>
    <xf numFmtId="0" fontId="25" fillId="0" borderId="0" xfId="0" applyFont="1" applyAlignment="1">
      <alignment horizontal="left"/>
    </xf>
    <xf numFmtId="0" fontId="43" fillId="0" borderId="0" xfId="0" applyFont="1" applyAlignment="1">
      <alignment horizontal="center"/>
    </xf>
    <xf numFmtId="0" fontId="63" fillId="0" borderId="21" xfId="0" applyFont="1" applyBorder="1" applyAlignment="1">
      <alignment horizontal="center" wrapText="1"/>
    </xf>
    <xf numFmtId="0" fontId="63" fillId="0" borderId="21" xfId="0" applyFont="1" applyBorder="1" applyAlignment="1">
      <alignment horizontal="center" vertical="center"/>
    </xf>
    <xf numFmtId="0" fontId="62" fillId="0" borderId="21" xfId="0" applyFont="1" applyBorder="1" applyAlignment="1">
      <alignment horizontal="center" vertical="center"/>
    </xf>
    <xf numFmtId="167" fontId="66" fillId="0" borderId="21" xfId="0" applyNumberFormat="1" applyFont="1" applyBorder="1" applyAlignment="1">
      <alignment vertical="center" wrapText="1"/>
    </xf>
    <xf numFmtId="0" fontId="64" fillId="0" borderId="10" xfId="0" applyFont="1" applyBorder="1" applyAlignment="1">
      <alignment horizontal="center"/>
    </xf>
    <xf numFmtId="0" fontId="62" fillId="0" borderId="20" xfId="0" applyFont="1" applyBorder="1" applyAlignment="1">
      <alignment horizontal="center"/>
    </xf>
    <xf numFmtId="0" fontId="69" fillId="26" borderId="20" xfId="0" applyFont="1" applyFill="1" applyBorder="1" applyAlignment="1"/>
    <xf numFmtId="167" fontId="67" fillId="0" borderId="20" xfId="0" applyNumberFormat="1" applyFont="1" applyBorder="1"/>
    <xf numFmtId="167" fontId="64" fillId="0" borderId="20" xfId="0" applyNumberFormat="1" applyFont="1" applyBorder="1"/>
    <xf numFmtId="167" fontId="29" fillId="0" borderId="20" xfId="0" applyNumberFormat="1" applyFont="1" applyBorder="1"/>
    <xf numFmtId="0" fontId="64" fillId="0" borderId="20" xfId="0" applyFont="1" applyBorder="1"/>
    <xf numFmtId="3" fontId="66" fillId="0" borderId="10" xfId="0" applyNumberFormat="1" applyFont="1" applyBorder="1"/>
    <xf numFmtId="0" fontId="62" fillId="0" borderId="27" xfId="0" applyFont="1" applyBorder="1" applyAlignment="1">
      <alignment horizontal="center" vertical="center"/>
    </xf>
    <xf numFmtId="0" fontId="63" fillId="0" borderId="27" xfId="0" applyFont="1" applyBorder="1" applyAlignment="1">
      <alignment horizontal="center" vertical="center" wrapText="1" shrinkToFit="1"/>
    </xf>
    <xf numFmtId="0" fontId="64" fillId="0" borderId="25" xfId="0" applyFont="1" applyBorder="1" applyAlignment="1">
      <alignment vertical="center"/>
    </xf>
    <xf numFmtId="0" fontId="64" fillId="0" borderId="25" xfId="0" applyFont="1" applyBorder="1" applyAlignment="1">
      <alignment horizontal="left" vertical="center" wrapText="1"/>
    </xf>
    <xf numFmtId="167" fontId="29" fillId="0" borderId="25" xfId="0" applyNumberFormat="1" applyFont="1" applyBorder="1" applyAlignment="1">
      <alignment horizontal="left" vertical="center"/>
    </xf>
    <xf numFmtId="168" fontId="29" fillId="0" borderId="25" xfId="0" applyNumberFormat="1" applyFont="1" applyBorder="1" applyAlignment="1">
      <alignment horizontal="left" vertical="center"/>
    </xf>
    <xf numFmtId="167" fontId="29" fillId="0" borderId="25" xfId="0" quotePrefix="1" applyNumberFormat="1" applyFont="1" applyBorder="1" applyAlignment="1">
      <alignment horizontal="left" vertical="center"/>
    </xf>
    <xf numFmtId="0" fontId="64" fillId="0" borderId="25" xfId="0" applyFont="1" applyBorder="1" applyAlignment="1">
      <alignment horizontal="left" vertical="center"/>
    </xf>
    <xf numFmtId="0" fontId="86" fillId="0" borderId="0" xfId="0" applyFont="1"/>
    <xf numFmtId="165" fontId="86" fillId="0" borderId="0" xfId="28" applyNumberFormat="1" applyFont="1"/>
    <xf numFmtId="0" fontId="1" fillId="25" borderId="0" xfId="0" applyFont="1" applyFill="1"/>
    <xf numFmtId="0" fontId="21" fillId="0" borderId="10" xfId="0" applyFont="1" applyBorder="1" applyAlignment="1">
      <alignment horizontal="right" vertical="center" wrapText="1"/>
    </xf>
    <xf numFmtId="3" fontId="26" fillId="0" borderId="10" xfId="0" applyNumberFormat="1" applyFont="1" applyBorder="1" applyAlignment="1">
      <alignment horizontal="left" vertical="center" wrapText="1"/>
    </xf>
    <xf numFmtId="49" fontId="24" fillId="0" borderId="14" xfId="0" applyNumberFormat="1" applyFont="1" applyBorder="1" applyAlignment="1">
      <alignment horizontal="center" vertical="center"/>
    </xf>
    <xf numFmtId="49" fontId="24" fillId="0" borderId="10" xfId="0" applyNumberFormat="1" applyFont="1" applyBorder="1" applyAlignment="1">
      <alignment horizontal="center" vertical="center"/>
    </xf>
    <xf numFmtId="49" fontId="24" fillId="0" borderId="10" xfId="0" applyNumberFormat="1" applyFont="1" applyBorder="1" applyAlignment="1">
      <alignment horizontal="center" vertical="center" wrapText="1"/>
    </xf>
    <xf numFmtId="49" fontId="24" fillId="0" borderId="14" xfId="0" applyNumberFormat="1" applyFont="1" applyBorder="1" applyAlignment="1">
      <alignment horizontal="center" vertical="center" wrapText="1"/>
    </xf>
    <xf numFmtId="49" fontId="24" fillId="0" borderId="14" xfId="0" applyNumberFormat="1" applyFont="1" applyBorder="1" applyAlignment="1">
      <alignment horizontal="center" vertical="center" wrapText="1"/>
    </xf>
    <xf numFmtId="49" fontId="24" fillId="0" borderId="16" xfId="0" applyNumberFormat="1" applyFont="1" applyBorder="1" applyAlignment="1">
      <alignment horizontal="center" vertical="center" wrapText="1"/>
    </xf>
    <xf numFmtId="3" fontId="23" fillId="26" borderId="10" xfId="0" applyNumberFormat="1" applyFont="1" applyFill="1" applyBorder="1" applyAlignment="1">
      <alignment horizontal="right" vertical="center"/>
    </xf>
    <xf numFmtId="49" fontId="23" fillId="0" borderId="14" xfId="0" applyNumberFormat="1" applyFont="1" applyBorder="1" applyAlignment="1">
      <alignment horizontal="center" vertical="center" wrapText="1"/>
    </xf>
    <xf numFmtId="49" fontId="23" fillId="0" borderId="14" xfId="0" quotePrefix="1" applyNumberFormat="1" applyFont="1" applyBorder="1" applyAlignment="1">
      <alignment horizontal="center" vertical="center"/>
    </xf>
    <xf numFmtId="0" fontId="23" fillId="0" borderId="14" xfId="0" quotePrefix="1" applyFont="1" applyBorder="1" applyAlignment="1">
      <alignment horizontal="left" vertical="center" wrapText="1"/>
    </xf>
    <xf numFmtId="3" fontId="23" fillId="26" borderId="14" xfId="0" applyNumberFormat="1" applyFont="1" applyFill="1" applyBorder="1" applyAlignment="1">
      <alignment horizontal="right" vertical="center"/>
    </xf>
    <xf numFmtId="0" fontId="23" fillId="0" borderId="14" xfId="0" applyFont="1" applyBorder="1" applyAlignment="1">
      <alignment horizontal="left" vertical="center" wrapText="1"/>
    </xf>
    <xf numFmtId="165" fontId="24" fillId="0" borderId="10" xfId="28" applyNumberFormat="1" applyFont="1" applyFill="1" applyBorder="1"/>
    <xf numFmtId="3" fontId="24" fillId="26" borderId="10" xfId="0" applyNumberFormat="1" applyFont="1" applyFill="1" applyBorder="1" applyAlignment="1">
      <alignment horizontal="right" vertical="center"/>
    </xf>
    <xf numFmtId="3" fontId="88" fillId="0" borderId="10" xfId="0" applyNumberFormat="1" applyFont="1" applyBorder="1" applyAlignment="1">
      <alignment horizontal="right" vertical="center" wrapText="1"/>
    </xf>
    <xf numFmtId="166" fontId="89" fillId="0" borderId="10" xfId="28" applyNumberFormat="1" applyFont="1" applyFill="1" applyBorder="1" applyAlignment="1">
      <alignment horizontal="right" vertical="center" wrapText="1"/>
    </xf>
    <xf numFmtId="165" fontId="90" fillId="0" borderId="10" xfId="28" applyNumberFormat="1" applyFont="1" applyFill="1" applyBorder="1" applyAlignment="1">
      <alignment horizontal="center" vertical="center" wrapText="1"/>
    </xf>
    <xf numFmtId="3" fontId="89" fillId="0" borderId="10" xfId="0" applyNumberFormat="1" applyFont="1" applyBorder="1" applyAlignment="1">
      <alignment horizontal="right" vertical="center"/>
    </xf>
    <xf numFmtId="165" fontId="89" fillId="0" borderId="10" xfId="28" applyNumberFormat="1" applyFont="1" applyFill="1" applyBorder="1" applyAlignment="1">
      <alignment horizontal="center" vertical="center" wrapText="1"/>
    </xf>
    <xf numFmtId="3" fontId="91" fillId="0" borderId="10" xfId="0" applyNumberFormat="1" applyFont="1" applyBorder="1" applyAlignment="1">
      <alignment horizontal="left" vertical="center" wrapText="1"/>
    </xf>
    <xf numFmtId="3" fontId="87" fillId="0" borderId="10" xfId="0" quotePrefix="1" applyNumberFormat="1" applyFont="1" applyBorder="1" applyAlignment="1">
      <alignment horizontal="left" vertical="center" wrapText="1"/>
    </xf>
    <xf numFmtId="0" fontId="22" fillId="0" borderId="10" xfId="0" applyFont="1" applyBorder="1" applyAlignment="1">
      <alignment horizontal="center" vertical="center" wrapText="1"/>
    </xf>
    <xf numFmtId="3" fontId="58" fillId="0" borderId="10" xfId="0" applyNumberFormat="1" applyFont="1" applyBorder="1" applyAlignment="1">
      <alignment horizontal="right" vertical="center" wrapText="1"/>
    </xf>
    <xf numFmtId="0" fontId="80" fillId="26" borderId="10" xfId="0" applyFont="1" applyFill="1" applyBorder="1" applyAlignment="1">
      <alignment vertical="center" wrapText="1"/>
    </xf>
    <xf numFmtId="0" fontId="61" fillId="0" borderId="10" xfId="0" applyFont="1" applyBorder="1" applyAlignment="1">
      <alignment vertical="center"/>
    </xf>
    <xf numFmtId="0" fontId="22" fillId="0" borderId="0" xfId="0" applyFont="1" applyAlignment="1">
      <alignment horizontal="center"/>
    </xf>
    <xf numFmtId="0" fontId="21" fillId="0" borderId="0" xfId="0" applyFont="1" applyAlignment="1">
      <alignment horizontal="left" wrapText="1"/>
    </xf>
    <xf numFmtId="0" fontId="21" fillId="0" borderId="0" xfId="0" applyFont="1" applyAlignment="1">
      <alignment horizontal="left"/>
    </xf>
    <xf numFmtId="0" fontId="21" fillId="0" borderId="0" xfId="0" applyFont="1" applyAlignment="1">
      <alignment horizontal="center"/>
    </xf>
    <xf numFmtId="0" fontId="35" fillId="0" borderId="0" xfId="0" applyFont="1" applyAlignment="1">
      <alignment horizontal="left"/>
    </xf>
    <xf numFmtId="0" fontId="22" fillId="0" borderId="10" xfId="0" applyFont="1" applyBorder="1" applyAlignment="1">
      <alignment horizontal="center" wrapText="1"/>
    </xf>
    <xf numFmtId="3" fontId="34" fillId="0" borderId="0" xfId="0" applyNumberFormat="1" applyFont="1" applyAlignment="1">
      <alignment horizontal="center"/>
    </xf>
    <xf numFmtId="0" fontId="34" fillId="0" borderId="0" xfId="0" applyFont="1" applyAlignment="1">
      <alignment horizontal="center"/>
    </xf>
    <xf numFmtId="0" fontId="2" fillId="25" borderId="14" xfId="0" applyFont="1" applyFill="1" applyBorder="1" applyAlignment="1">
      <alignment horizontal="center" vertical="center"/>
    </xf>
    <xf numFmtId="0" fontId="2" fillId="25" borderId="18" xfId="0" applyFont="1" applyFill="1" applyBorder="1" applyAlignment="1">
      <alignment horizontal="center" vertical="center"/>
    </xf>
    <xf numFmtId="0" fontId="2" fillId="25" borderId="16" xfId="0" applyFont="1" applyFill="1" applyBorder="1" applyAlignment="1">
      <alignment horizontal="center" vertical="center"/>
    </xf>
    <xf numFmtId="0" fontId="22" fillId="0" borderId="10" xfId="0" applyFont="1" applyBorder="1" applyAlignment="1">
      <alignment horizontal="center" vertical="center" wrapText="1"/>
    </xf>
    <xf numFmtId="0" fontId="22" fillId="25" borderId="23" xfId="0" applyFont="1" applyFill="1" applyBorder="1" applyAlignment="1">
      <alignment horizontal="center" vertical="center" wrapText="1"/>
    </xf>
    <xf numFmtId="0" fontId="22" fillId="25" borderId="24" xfId="0" applyFont="1" applyFill="1" applyBorder="1" applyAlignment="1">
      <alignment horizontal="center" vertical="center" wrapText="1"/>
    </xf>
    <xf numFmtId="0" fontId="22" fillId="25" borderId="14" xfId="0" applyFont="1" applyFill="1" applyBorder="1" applyAlignment="1">
      <alignment horizontal="center"/>
    </xf>
    <xf numFmtId="0" fontId="22" fillId="25" borderId="18" xfId="0" applyFont="1" applyFill="1" applyBorder="1" applyAlignment="1">
      <alignment horizontal="center"/>
    </xf>
    <xf numFmtId="0" fontId="22" fillId="25" borderId="16" xfId="0" applyFont="1" applyFill="1" applyBorder="1" applyAlignment="1">
      <alignment horizontal="center"/>
    </xf>
    <xf numFmtId="0" fontId="22" fillId="0" borderId="1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10" xfId="0" applyFont="1" applyBorder="1" applyAlignment="1">
      <alignment horizontal="center" vertical="center"/>
    </xf>
    <xf numFmtId="0" fontId="22" fillId="0" borderId="18" xfId="0" applyFont="1" applyBorder="1" applyAlignment="1">
      <alignment horizontal="center"/>
    </xf>
    <xf numFmtId="0" fontId="22" fillId="0" borderId="16" xfId="0" applyFont="1" applyBorder="1" applyAlignment="1">
      <alignment horizontal="center"/>
    </xf>
    <xf numFmtId="3" fontId="35" fillId="0" borderId="11" xfId="0" applyNumberFormat="1" applyFont="1" applyBorder="1" applyAlignment="1">
      <alignment horizontal="center"/>
    </xf>
    <xf numFmtId="0" fontId="24" fillId="0" borderId="0" xfId="0" applyFont="1" applyAlignment="1">
      <alignment horizontal="center"/>
    </xf>
    <xf numFmtId="0" fontId="40" fillId="0" borderId="0" xfId="0" quotePrefix="1" applyFont="1" applyAlignment="1">
      <alignment horizontal="left"/>
    </xf>
    <xf numFmtId="3" fontId="21" fillId="0" borderId="10" xfId="0" applyNumberFormat="1" applyFont="1" applyBorder="1" applyAlignment="1">
      <alignment horizontal="center" vertical="center" wrapText="1"/>
    </xf>
    <xf numFmtId="0" fontId="39" fillId="0" borderId="0" xfId="0" quotePrefix="1" applyFont="1" applyAlignment="1">
      <alignment horizontal="left"/>
    </xf>
    <xf numFmtId="0" fontId="26" fillId="0" borderId="0" xfId="0" quotePrefix="1" applyFont="1" applyAlignment="1">
      <alignment horizontal="left"/>
    </xf>
    <xf numFmtId="3" fontId="22" fillId="0" borderId="10" xfId="0" applyNumberFormat="1" applyFont="1" applyBorder="1" applyAlignment="1">
      <alignment horizontal="center" vertical="center" wrapText="1"/>
    </xf>
    <xf numFmtId="0" fontId="22" fillId="0" borderId="0" xfId="0" applyFont="1" applyAlignment="1">
      <alignment horizontal="center" vertical="center" wrapText="1"/>
    </xf>
    <xf numFmtId="0" fontId="32" fillId="0" borderId="0" xfId="0" applyFont="1" applyAlignment="1">
      <alignment horizontal="center"/>
    </xf>
    <xf numFmtId="3" fontId="49" fillId="0" borderId="11" xfId="0" applyNumberFormat="1" applyFont="1" applyBorder="1" applyAlignment="1">
      <alignment horizontal="right"/>
    </xf>
    <xf numFmtId="0" fontId="21" fillId="0" borderId="19" xfId="0" applyFont="1" applyBorder="1" applyAlignment="1">
      <alignment horizontal="center" vertical="center"/>
    </xf>
    <xf numFmtId="0" fontId="21" fillId="0" borderId="21" xfId="0" applyFont="1" applyBorder="1" applyAlignment="1">
      <alignment horizontal="center" vertical="center"/>
    </xf>
    <xf numFmtId="0" fontId="21" fillId="0" borderId="12" xfId="0" applyFont="1" applyBorder="1" applyAlignment="1">
      <alignment horizontal="center" vertical="center"/>
    </xf>
    <xf numFmtId="0" fontId="23" fillId="0" borderId="19" xfId="0" quotePrefix="1" applyFont="1" applyBorder="1" applyAlignment="1">
      <alignment horizontal="center" vertical="center" wrapText="1"/>
    </xf>
    <xf numFmtId="0" fontId="23" fillId="0" borderId="21" xfId="0" quotePrefix="1" applyFont="1" applyBorder="1" applyAlignment="1">
      <alignment horizontal="center" vertical="center" wrapText="1"/>
    </xf>
    <xf numFmtId="0" fontId="23" fillId="0" borderId="12" xfId="0" quotePrefix="1" applyFont="1" applyBorder="1" applyAlignment="1">
      <alignment horizontal="center" vertical="center" wrapText="1"/>
    </xf>
    <xf numFmtId="0" fontId="24" fillId="0" borderId="14" xfId="0" applyFont="1" applyBorder="1" applyAlignment="1">
      <alignment horizontal="center" wrapText="1"/>
    </xf>
    <xf numFmtId="0" fontId="24" fillId="0" borderId="18" xfId="0" applyFont="1" applyBorder="1" applyAlignment="1">
      <alignment horizontal="center" wrapText="1"/>
    </xf>
    <xf numFmtId="3" fontId="43" fillId="0" borderId="11" xfId="0" applyNumberFormat="1" applyFont="1" applyBorder="1" applyAlignment="1">
      <alignment horizontal="right"/>
    </xf>
    <xf numFmtId="0" fontId="43" fillId="0" borderId="0" xfId="0" applyFont="1" applyAlignment="1">
      <alignment horizontal="center"/>
    </xf>
    <xf numFmtId="49" fontId="24" fillId="0" borderId="14" xfId="0" applyNumberFormat="1" applyFont="1" applyBorder="1" applyAlignment="1">
      <alignment horizontal="left" vertical="center" wrapText="1"/>
    </xf>
    <xf numFmtId="49" fontId="24" fillId="0" borderId="16" xfId="0" applyNumberFormat="1" applyFont="1" applyBorder="1" applyAlignment="1">
      <alignment horizontal="left" vertical="center" wrapText="1"/>
    </xf>
    <xf numFmtId="49" fontId="24" fillId="0" borderId="14" xfId="0" applyNumberFormat="1" applyFont="1" applyBorder="1" applyAlignment="1">
      <alignment horizontal="center" vertical="center" wrapText="1"/>
    </xf>
    <xf numFmtId="49" fontId="24" fillId="0" borderId="16" xfId="0" applyNumberFormat="1" applyFont="1" applyBorder="1" applyAlignment="1">
      <alignment horizontal="center" vertical="center" wrapText="1"/>
    </xf>
    <xf numFmtId="49" fontId="23" fillId="0" borderId="14" xfId="0" applyNumberFormat="1" applyFont="1" applyBorder="1" applyAlignment="1">
      <alignment horizontal="center" vertical="center"/>
    </xf>
    <xf numFmtId="49" fontId="23" fillId="0" borderId="16" xfId="0" applyNumberFormat="1" applyFont="1" applyBorder="1" applyAlignment="1">
      <alignment horizontal="center" vertical="center"/>
    </xf>
    <xf numFmtId="0" fontId="23" fillId="0" borderId="13"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28" xfId="0" applyFont="1" applyBorder="1" applyAlignment="1">
      <alignment horizontal="center" vertical="center" wrapText="1"/>
    </xf>
    <xf numFmtId="49" fontId="23" fillId="0" borderId="13" xfId="0" applyNumberFormat="1" applyFont="1" applyBorder="1" applyAlignment="1">
      <alignment horizontal="center" vertical="center" wrapText="1"/>
    </xf>
    <xf numFmtId="49" fontId="23" fillId="0" borderId="24" xfId="0" applyNumberFormat="1" applyFont="1" applyBorder="1" applyAlignment="1">
      <alignment horizontal="center" vertical="center" wrapText="1"/>
    </xf>
    <xf numFmtId="49" fontId="23" fillId="0" borderId="15" xfId="0" applyNumberFormat="1" applyFont="1" applyBorder="1" applyAlignment="1">
      <alignment horizontal="center" vertical="center" wrapText="1"/>
    </xf>
    <xf numFmtId="49" fontId="23" fillId="0" borderId="28" xfId="0" applyNumberFormat="1" applyFont="1" applyBorder="1" applyAlignment="1">
      <alignment horizontal="center" vertical="center" wrapText="1"/>
    </xf>
    <xf numFmtId="0" fontId="35" fillId="0" borderId="0" xfId="0" applyFont="1" applyAlignment="1">
      <alignment horizontal="center"/>
    </xf>
    <xf numFmtId="0" fontId="34" fillId="0" borderId="0" xfId="0" applyFont="1" applyAlignment="1">
      <alignment horizontal="center" wrapText="1"/>
    </xf>
    <xf numFmtId="49" fontId="34" fillId="0" borderId="14" xfId="0" applyNumberFormat="1" applyFont="1" applyBorder="1" applyAlignment="1">
      <alignment horizontal="center" vertical="center" wrapText="1"/>
    </xf>
    <xf numFmtId="49" fontId="34" fillId="0" borderId="16" xfId="0" applyNumberFormat="1" applyFont="1" applyBorder="1" applyAlignment="1">
      <alignment horizontal="center" vertical="center" wrapText="1"/>
    </xf>
    <xf numFmtId="0" fontId="28" fillId="0" borderId="14" xfId="0" applyFont="1" applyBorder="1" applyAlignment="1">
      <alignment horizontal="center" vertical="center"/>
    </xf>
    <xf numFmtId="0" fontId="28" fillId="0" borderId="16" xfId="0" applyFont="1" applyBorder="1" applyAlignment="1">
      <alignment horizontal="center" vertical="center"/>
    </xf>
    <xf numFmtId="49" fontId="28" fillId="0" borderId="14" xfId="0" applyNumberFormat="1" applyFont="1" applyBorder="1" applyAlignment="1">
      <alignment horizontal="center" vertical="center"/>
    </xf>
    <xf numFmtId="49" fontId="28" fillId="0" borderId="16" xfId="0" applyNumberFormat="1" applyFont="1" applyBorder="1" applyAlignment="1">
      <alignment horizontal="center" vertical="center"/>
    </xf>
    <xf numFmtId="0" fontId="24" fillId="0" borderId="0" xfId="0" applyFont="1" applyAlignment="1">
      <alignment horizontal="center" wrapText="1"/>
    </xf>
    <xf numFmtId="0" fontId="34" fillId="0" borderId="14" xfId="0" applyFont="1" applyBorder="1" applyAlignment="1">
      <alignment horizontal="center" vertical="center" wrapText="1"/>
    </xf>
    <xf numFmtId="0" fontId="34" fillId="0" borderId="16" xfId="0" applyFont="1" applyBorder="1" applyAlignment="1">
      <alignment horizontal="center" vertical="center" wrapText="1"/>
    </xf>
    <xf numFmtId="0" fontId="55" fillId="0" borderId="11" xfId="0" applyFont="1" applyBorder="1" applyAlignment="1">
      <alignment horizontal="right"/>
    </xf>
    <xf numFmtId="0" fontId="28" fillId="0" borderId="14" xfId="0" applyFont="1" applyBorder="1" applyAlignment="1">
      <alignment horizontal="left" vertical="center" wrapText="1"/>
    </xf>
    <xf numFmtId="0" fontId="28" fillId="0" borderId="16" xfId="0" applyFont="1" applyBorder="1" applyAlignment="1">
      <alignment horizontal="left" vertical="center" wrapText="1"/>
    </xf>
    <xf numFmtId="0" fontId="28" fillId="0" borderId="10" xfId="0" applyFont="1" applyBorder="1" applyAlignment="1">
      <alignment horizontal="left" vertical="center" wrapText="1"/>
    </xf>
    <xf numFmtId="0" fontId="36" fillId="0" borderId="0" xfId="0" applyFont="1" applyAlignment="1">
      <alignment horizontal="center"/>
    </xf>
    <xf numFmtId="3" fontId="80" fillId="0" borderId="11" xfId="0" applyNumberFormat="1" applyFont="1" applyBorder="1" applyAlignment="1">
      <alignment horizontal="right"/>
    </xf>
    <xf numFmtId="3" fontId="36" fillId="0" borderId="0" xfId="0" applyNumberFormat="1" applyFont="1" applyAlignment="1">
      <alignment horizontal="center"/>
    </xf>
    <xf numFmtId="0" fontId="78" fillId="0" borderId="0" xfId="0" applyFont="1" applyAlignment="1">
      <alignment horizontal="center"/>
    </xf>
    <xf numFmtId="0" fontId="79" fillId="0" borderId="0" xfId="0" applyFont="1" applyAlignment="1">
      <alignment horizontal="center"/>
    </xf>
    <xf numFmtId="0" fontId="83" fillId="26" borderId="19" xfId="0" applyFont="1" applyFill="1" applyBorder="1" applyAlignment="1">
      <alignment horizontal="center" vertical="center" wrapText="1"/>
    </xf>
    <xf numFmtId="0" fontId="83" fillId="26" borderId="21" xfId="0" applyFont="1" applyFill="1" applyBorder="1" applyAlignment="1">
      <alignment horizontal="center" vertical="center" wrapText="1"/>
    </xf>
    <xf numFmtId="0" fontId="83" fillId="26" borderId="12" xfId="0" applyFont="1" applyFill="1" applyBorder="1" applyAlignment="1">
      <alignment horizontal="center" vertical="center" wrapText="1"/>
    </xf>
    <xf numFmtId="0" fontId="36" fillId="0" borderId="0" xfId="0" applyFont="1" applyAlignment="1">
      <alignment horizontal="center" vertical="center" wrapText="1"/>
    </xf>
    <xf numFmtId="0" fontId="23" fillId="0" borderId="0" xfId="0" applyFont="1" applyAlignment="1">
      <alignment horizontal="center"/>
    </xf>
    <xf numFmtId="49" fontId="23" fillId="0" borderId="0" xfId="0" quotePrefix="1" applyNumberFormat="1" applyFont="1" applyAlignment="1">
      <alignment horizontal="left" vertical="center" wrapText="1"/>
    </xf>
    <xf numFmtId="49" fontId="23" fillId="0" borderId="0" xfId="0" applyNumberFormat="1" applyFont="1" applyAlignment="1">
      <alignment horizontal="left" vertical="center" wrapText="1"/>
    </xf>
    <xf numFmtId="0" fontId="50" fillId="0" borderId="0" xfId="0" applyFont="1" applyAlignment="1">
      <alignment horizontal="center" vertical="center" wrapText="1"/>
    </xf>
    <xf numFmtId="0" fontId="23" fillId="0" borderId="0" xfId="0" quotePrefix="1" applyFont="1" applyAlignment="1">
      <alignment horizontal="left" wrapText="1"/>
    </xf>
    <xf numFmtId="0" fontId="23" fillId="0" borderId="0" xfId="0" quotePrefix="1" applyFont="1" applyAlignment="1">
      <alignment horizontal="left"/>
    </xf>
    <xf numFmtId="0" fontId="25" fillId="0" borderId="0" xfId="0" applyFont="1" applyAlignment="1">
      <alignment horizontal="left"/>
    </xf>
    <xf numFmtId="0" fontId="53" fillId="0" borderId="0" xfId="0" applyFont="1" applyAlignment="1">
      <alignment horizontal="center"/>
    </xf>
    <xf numFmtId="0" fontId="21" fillId="0" borderId="0" xfId="0" quotePrefix="1" applyFont="1" applyAlignment="1">
      <alignment horizontal="left" vertical="center" wrapText="1"/>
    </xf>
    <xf numFmtId="3" fontId="53" fillId="0" borderId="0" xfId="0" applyNumberFormat="1" applyFont="1" applyAlignment="1">
      <alignment horizontal="center"/>
    </xf>
    <xf numFmtId="0" fontId="53" fillId="0" borderId="14" xfId="0" applyFont="1" applyBorder="1" applyAlignment="1">
      <alignment horizontal="center" vertical="center" wrapText="1"/>
    </xf>
    <xf numFmtId="0" fontId="53" fillId="0" borderId="18" xfId="0" applyFont="1" applyBorder="1" applyAlignment="1">
      <alignment horizontal="center" vertical="center" wrapText="1"/>
    </xf>
    <xf numFmtId="0" fontId="53" fillId="0" borderId="16" xfId="0" applyFont="1" applyBorder="1" applyAlignment="1">
      <alignment horizontal="center" vertical="center" wrapText="1"/>
    </xf>
    <xf numFmtId="0" fontId="60" fillId="0" borderId="0" xfId="0" applyFont="1" applyAlignment="1">
      <alignment horizontal="center"/>
    </xf>
    <xf numFmtId="0" fontId="51" fillId="0" borderId="0" xfId="0" applyFont="1" applyAlignment="1">
      <alignment horizontal="center"/>
    </xf>
    <xf numFmtId="3" fontId="51" fillId="0" borderId="11" xfId="0" applyNumberFormat="1" applyFont="1" applyBorder="1" applyAlignment="1">
      <alignment horizontal="center"/>
    </xf>
    <xf numFmtId="0" fontId="60" fillId="0" borderId="19" xfId="0" applyFont="1" applyBorder="1" applyAlignment="1">
      <alignment horizontal="center" vertical="center" wrapText="1"/>
    </xf>
    <xf numFmtId="0" fontId="60" fillId="0" borderId="21" xfId="0" applyFont="1" applyBorder="1" applyAlignment="1">
      <alignment horizontal="center" vertical="center" wrapText="1"/>
    </xf>
    <xf numFmtId="0" fontId="60" fillId="0" borderId="12" xfId="0" applyFont="1" applyBorder="1" applyAlignment="1">
      <alignment horizontal="center" vertical="center" wrapText="1"/>
    </xf>
    <xf numFmtId="0" fontId="62" fillId="0" borderId="19" xfId="0" applyFont="1" applyBorder="1" applyAlignment="1">
      <alignment horizontal="center" vertical="center"/>
    </xf>
    <xf numFmtId="0" fontId="62" fillId="0" borderId="21" xfId="0" applyFont="1" applyBorder="1" applyAlignment="1">
      <alignment horizontal="center" vertical="center"/>
    </xf>
    <xf numFmtId="0" fontId="62" fillId="0" borderId="12" xfId="0" applyFont="1" applyBorder="1" applyAlignment="1">
      <alignment horizontal="center" vertical="center"/>
    </xf>
    <xf numFmtId="0" fontId="66" fillId="0" borderId="19" xfId="0" applyFont="1" applyBorder="1" applyAlignment="1">
      <alignment vertical="center" wrapText="1"/>
    </xf>
    <xf numFmtId="0" fontId="66" fillId="0" borderId="12" xfId="0" applyFont="1" applyBorder="1" applyAlignment="1">
      <alignment vertical="center" wrapText="1"/>
    </xf>
    <xf numFmtId="0" fontId="71" fillId="0" borderId="0" xfId="0" applyFont="1" applyAlignment="1">
      <alignment horizontal="center"/>
    </xf>
    <xf numFmtId="0" fontId="72" fillId="0" borderId="0" xfId="0" applyFont="1" applyAlignment="1">
      <alignment horizontal="center"/>
    </xf>
    <xf numFmtId="0" fontId="73" fillId="0" borderId="0" xfId="0" quotePrefix="1" applyFont="1" applyAlignment="1">
      <alignment horizontal="left" wrapText="1"/>
    </xf>
    <xf numFmtId="3" fontId="61" fillId="0" borderId="0" xfId="0" applyNumberFormat="1" applyFont="1" applyAlignment="1">
      <alignment horizontal="center"/>
    </xf>
    <xf numFmtId="0" fontId="62" fillId="0" borderId="19" xfId="0" applyFont="1" applyBorder="1" applyAlignment="1">
      <alignment horizontal="center" vertical="center" wrapText="1" shrinkToFit="1"/>
    </xf>
    <xf numFmtId="0" fontId="63" fillId="0" borderId="21" xfId="0" applyFont="1" applyBorder="1" applyAlignment="1">
      <alignment horizontal="center" vertical="center" wrapText="1" shrinkToFit="1"/>
    </xf>
    <xf numFmtId="0" fontId="62" fillId="0" borderId="19" xfId="0" applyFont="1" applyBorder="1" applyAlignment="1">
      <alignment horizontal="center" wrapText="1"/>
    </xf>
    <xf numFmtId="0" fontId="63" fillId="0" borderId="12" xfId="0" applyFont="1" applyBorder="1" applyAlignment="1">
      <alignment horizontal="center" wrapText="1"/>
    </xf>
    <xf numFmtId="0" fontId="62" fillId="0" borderId="19" xfId="0" applyFont="1" applyBorder="1" applyAlignment="1">
      <alignment horizontal="center" vertical="center" wrapText="1"/>
    </xf>
    <xf numFmtId="0" fontId="63" fillId="0" borderId="12" xfId="0" applyFont="1" applyBorder="1" applyAlignment="1">
      <alignment horizontal="center" vertical="center"/>
    </xf>
    <xf numFmtId="0" fontId="74" fillId="0" borderId="0" xfId="0" applyFont="1" applyAlignment="1">
      <alignment horizontal="center"/>
    </xf>
    <xf numFmtId="0" fontId="52" fillId="0" borderId="0" xfId="0" applyFont="1" applyAlignment="1">
      <alignment horizontal="center"/>
    </xf>
    <xf numFmtId="0" fontId="61" fillId="0" borderId="0" xfId="0" applyFont="1" applyAlignment="1">
      <alignment horizontal="center"/>
    </xf>
    <xf numFmtId="3" fontId="74" fillId="0" borderId="0" xfId="0" applyNumberFormat="1" applyFont="1" applyAlignment="1">
      <alignment horizontal="center"/>
    </xf>
    <xf numFmtId="3" fontId="52" fillId="0" borderId="11" xfId="0" applyNumberFormat="1" applyFont="1" applyBorder="1" applyAlignment="1">
      <alignment horizontal="center"/>
    </xf>
    <xf numFmtId="0" fontId="28" fillId="0" borderId="0" xfId="0" quotePrefix="1" applyFont="1" applyAlignment="1">
      <alignment horizontal="left" vertical="center" wrapText="1"/>
    </xf>
    <xf numFmtId="0" fontId="23" fillId="0" borderId="0" xfId="0" quotePrefix="1" applyFont="1" applyAlignment="1">
      <alignment horizontal="left" vertical="center" wrapText="1"/>
    </xf>
    <xf numFmtId="0" fontId="23" fillId="0" borderId="0" xfId="0" quotePrefix="1" applyFont="1" applyAlignment="1">
      <alignment horizontal="left" vertical="center"/>
    </xf>
    <xf numFmtId="3" fontId="51" fillId="0" borderId="11" xfId="0" applyNumberFormat="1" applyFont="1" applyBorder="1" applyAlignment="1">
      <alignment horizontal="right"/>
    </xf>
    <xf numFmtId="0" fontId="23" fillId="0" borderId="19" xfId="0" applyFont="1" applyBorder="1" applyAlignment="1">
      <alignment horizontal="center" vertical="center" wrapText="1"/>
    </xf>
    <xf numFmtId="0" fontId="23" fillId="0" borderId="12" xfId="0" applyFont="1" applyBorder="1" applyAlignment="1">
      <alignment horizontal="center" vertical="center" wrapText="1"/>
    </xf>
    <xf numFmtId="0" fontId="25" fillId="0" borderId="0" xfId="0" quotePrefix="1" applyFont="1" applyAlignment="1">
      <alignment horizontal="left"/>
    </xf>
    <xf numFmtId="3" fontId="51" fillId="0" borderId="11" xfId="0" applyNumberFormat="1" applyFont="1" applyBorder="1" applyAlignment="1">
      <alignment horizontal="right" vertical="center"/>
    </xf>
    <xf numFmtId="0" fontId="23" fillId="0" borderId="21" xfId="0" applyFont="1" applyBorder="1" applyAlignment="1">
      <alignment horizontal="center" vertical="center" wrapText="1"/>
    </xf>
    <xf numFmtId="3" fontId="22" fillId="0" borderId="0" xfId="0" applyNumberFormat="1" applyFont="1" applyAlignment="1">
      <alignment horizontal="center"/>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cellStyle name="Normal 3" xfId="40"/>
    <cellStyle name="Normal 35" xfId="41"/>
    <cellStyle name="Normal 4" xfId="42"/>
    <cellStyle name="Note" xfId="43" builtinId="10" customBuiltin="1"/>
    <cellStyle name="Note 2" xfId="44"/>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725584</xdr:colOff>
      <xdr:row>2</xdr:row>
      <xdr:rowOff>44823</xdr:rowOff>
    </xdr:from>
    <xdr:to>
      <xdr:col>1</xdr:col>
      <xdr:colOff>2101106</xdr:colOff>
      <xdr:row>2</xdr:row>
      <xdr:rowOff>49306</xdr:rowOff>
    </xdr:to>
    <xdr:sp macro="" textlink="">
      <xdr:nvSpPr>
        <xdr:cNvPr id="354498" name="Line 1">
          <a:extLst>
            <a:ext uri="{FF2B5EF4-FFF2-40B4-BE49-F238E27FC236}">
              <a16:creationId xmlns="" xmlns:a16="http://schemas.microsoft.com/office/drawing/2014/main" id="{00000000-0008-0000-0000-0000C2680500}"/>
            </a:ext>
          </a:extLst>
        </xdr:cNvPr>
        <xdr:cNvSpPr>
          <a:spLocks noChangeShapeType="1"/>
        </xdr:cNvSpPr>
      </xdr:nvSpPr>
      <xdr:spPr bwMode="auto">
        <a:xfrm flipV="1">
          <a:off x="1162613" y="459441"/>
          <a:ext cx="1375522" cy="448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txBody>
        <a:bodyPr/>
        <a:lstStyle/>
        <a:p>
          <a:endParaRPr lang="vi-VN"/>
        </a:p>
      </xdr:txBody>
    </xdr:sp>
    <xdr:clientData/>
  </xdr:twoCellAnchor>
  <xdr:twoCellAnchor>
    <xdr:from>
      <xdr:col>5</xdr:col>
      <xdr:colOff>409575</xdr:colOff>
      <xdr:row>2</xdr:row>
      <xdr:rowOff>43142</xdr:rowOff>
    </xdr:from>
    <xdr:to>
      <xdr:col>7</xdr:col>
      <xdr:colOff>106455</xdr:colOff>
      <xdr:row>2</xdr:row>
      <xdr:rowOff>44823</xdr:rowOff>
    </xdr:to>
    <xdr:sp macro="" textlink="">
      <xdr:nvSpPr>
        <xdr:cNvPr id="354499" name="Line 1">
          <a:extLst>
            <a:ext uri="{FF2B5EF4-FFF2-40B4-BE49-F238E27FC236}">
              <a16:creationId xmlns="" xmlns:a16="http://schemas.microsoft.com/office/drawing/2014/main" id="{00000000-0008-0000-0000-0000C3680500}"/>
            </a:ext>
          </a:extLst>
        </xdr:cNvPr>
        <xdr:cNvSpPr>
          <a:spLocks noChangeShapeType="1"/>
        </xdr:cNvSpPr>
      </xdr:nvSpPr>
      <xdr:spPr bwMode="auto">
        <a:xfrm>
          <a:off x="7065869" y="457760"/>
          <a:ext cx="1943660" cy="168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txBody>
        <a:bodyPr/>
        <a:lstStyle/>
        <a:p>
          <a:endParaRPr lang="vi-VN"/>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174308</xdr:colOff>
      <xdr:row>2</xdr:row>
      <xdr:rowOff>47625</xdr:rowOff>
    </xdr:from>
    <xdr:to>
      <xdr:col>1</xdr:col>
      <xdr:colOff>1514519</xdr:colOff>
      <xdr:row>2</xdr:row>
      <xdr:rowOff>47625</xdr:rowOff>
    </xdr:to>
    <xdr:cxnSp macro="">
      <xdr:nvCxnSpPr>
        <xdr:cNvPr id="7" name="Straight Connector 6">
          <a:extLst>
            <a:ext uri="{FF2B5EF4-FFF2-40B4-BE49-F238E27FC236}">
              <a16:creationId xmlns="" xmlns:a16="http://schemas.microsoft.com/office/drawing/2014/main" id="{00000000-0008-0000-0900-000007000000}"/>
            </a:ext>
          </a:extLst>
        </xdr:cNvPr>
        <xdr:cNvCxnSpPr/>
      </xdr:nvCxnSpPr>
      <xdr:spPr>
        <a:xfrm>
          <a:off x="688658" y="466725"/>
          <a:ext cx="1340211"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423855</xdr:colOff>
      <xdr:row>2</xdr:row>
      <xdr:rowOff>33338</xdr:rowOff>
    </xdr:from>
    <xdr:to>
      <xdr:col>7</xdr:col>
      <xdr:colOff>523875</xdr:colOff>
      <xdr:row>2</xdr:row>
      <xdr:rowOff>33338</xdr:rowOff>
    </xdr:to>
    <xdr:cxnSp macro="">
      <xdr:nvCxnSpPr>
        <xdr:cNvPr id="8" name="Straight Connector 7">
          <a:extLst>
            <a:ext uri="{FF2B5EF4-FFF2-40B4-BE49-F238E27FC236}">
              <a16:creationId xmlns="" xmlns:a16="http://schemas.microsoft.com/office/drawing/2014/main" id="{00000000-0008-0000-0900-000008000000}"/>
            </a:ext>
          </a:extLst>
        </xdr:cNvPr>
        <xdr:cNvCxnSpPr/>
      </xdr:nvCxnSpPr>
      <xdr:spPr>
        <a:xfrm>
          <a:off x="4491030" y="452438"/>
          <a:ext cx="192882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174308</xdr:colOff>
      <xdr:row>2</xdr:row>
      <xdr:rowOff>47625</xdr:rowOff>
    </xdr:from>
    <xdr:to>
      <xdr:col>1</xdr:col>
      <xdr:colOff>1514519</xdr:colOff>
      <xdr:row>2</xdr:row>
      <xdr:rowOff>47625</xdr:rowOff>
    </xdr:to>
    <xdr:cxnSp macro="">
      <xdr:nvCxnSpPr>
        <xdr:cNvPr id="4" name="Straight Connector 3">
          <a:extLst>
            <a:ext uri="{FF2B5EF4-FFF2-40B4-BE49-F238E27FC236}">
              <a16:creationId xmlns="" xmlns:a16="http://schemas.microsoft.com/office/drawing/2014/main" id="{DF7296DA-880C-4883-8BB5-D7CE7A6AE329}"/>
            </a:ext>
          </a:extLst>
        </xdr:cNvPr>
        <xdr:cNvCxnSpPr/>
      </xdr:nvCxnSpPr>
      <xdr:spPr>
        <a:xfrm>
          <a:off x="688658" y="466725"/>
          <a:ext cx="1340211"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423855</xdr:colOff>
      <xdr:row>2</xdr:row>
      <xdr:rowOff>33338</xdr:rowOff>
    </xdr:from>
    <xdr:to>
      <xdr:col>7</xdr:col>
      <xdr:colOff>523875</xdr:colOff>
      <xdr:row>2</xdr:row>
      <xdr:rowOff>33338</xdr:rowOff>
    </xdr:to>
    <xdr:cxnSp macro="">
      <xdr:nvCxnSpPr>
        <xdr:cNvPr id="5" name="Straight Connector 4">
          <a:extLst>
            <a:ext uri="{FF2B5EF4-FFF2-40B4-BE49-F238E27FC236}">
              <a16:creationId xmlns="" xmlns:a16="http://schemas.microsoft.com/office/drawing/2014/main" id="{837B3EBE-37DB-4CF9-8F36-0FAD621AE956}"/>
            </a:ext>
          </a:extLst>
        </xdr:cNvPr>
        <xdr:cNvCxnSpPr/>
      </xdr:nvCxnSpPr>
      <xdr:spPr>
        <a:xfrm>
          <a:off x="4491030" y="452438"/>
          <a:ext cx="192882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174308</xdr:colOff>
      <xdr:row>2</xdr:row>
      <xdr:rowOff>47625</xdr:rowOff>
    </xdr:from>
    <xdr:to>
      <xdr:col>1</xdr:col>
      <xdr:colOff>1514519</xdr:colOff>
      <xdr:row>2</xdr:row>
      <xdr:rowOff>47625</xdr:rowOff>
    </xdr:to>
    <xdr:cxnSp macro="">
      <xdr:nvCxnSpPr>
        <xdr:cNvPr id="6" name="Straight Connector 5">
          <a:extLst>
            <a:ext uri="{FF2B5EF4-FFF2-40B4-BE49-F238E27FC236}">
              <a16:creationId xmlns="" xmlns:a16="http://schemas.microsoft.com/office/drawing/2014/main" id="{DF7296DA-880C-4883-8BB5-D7CE7A6AE329}"/>
            </a:ext>
          </a:extLst>
        </xdr:cNvPr>
        <xdr:cNvCxnSpPr/>
      </xdr:nvCxnSpPr>
      <xdr:spPr>
        <a:xfrm>
          <a:off x="688658" y="466725"/>
          <a:ext cx="1340211"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423855</xdr:colOff>
      <xdr:row>2</xdr:row>
      <xdr:rowOff>33338</xdr:rowOff>
    </xdr:from>
    <xdr:to>
      <xdr:col>7</xdr:col>
      <xdr:colOff>523875</xdr:colOff>
      <xdr:row>2</xdr:row>
      <xdr:rowOff>33338</xdr:rowOff>
    </xdr:to>
    <xdr:cxnSp macro="">
      <xdr:nvCxnSpPr>
        <xdr:cNvPr id="9" name="Straight Connector 8">
          <a:extLst>
            <a:ext uri="{FF2B5EF4-FFF2-40B4-BE49-F238E27FC236}">
              <a16:creationId xmlns="" xmlns:a16="http://schemas.microsoft.com/office/drawing/2014/main" id="{837B3EBE-37DB-4CF9-8F36-0FAD621AE956}"/>
            </a:ext>
          </a:extLst>
        </xdr:cNvPr>
        <xdr:cNvCxnSpPr/>
      </xdr:nvCxnSpPr>
      <xdr:spPr>
        <a:xfrm>
          <a:off x="4491030" y="452438"/>
          <a:ext cx="192882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419100</xdr:colOff>
      <xdr:row>2</xdr:row>
      <xdr:rowOff>57150</xdr:rowOff>
    </xdr:from>
    <xdr:to>
      <xdr:col>1</xdr:col>
      <xdr:colOff>1971675</xdr:colOff>
      <xdr:row>2</xdr:row>
      <xdr:rowOff>57150</xdr:rowOff>
    </xdr:to>
    <xdr:cxnSp macro="">
      <xdr:nvCxnSpPr>
        <xdr:cNvPr id="2" name="Straight Connector 1">
          <a:extLst>
            <a:ext uri="{FF2B5EF4-FFF2-40B4-BE49-F238E27FC236}">
              <a16:creationId xmlns="" xmlns:a16="http://schemas.microsoft.com/office/drawing/2014/main" id="{00000000-0008-0000-0A00-000002000000}"/>
            </a:ext>
          </a:extLst>
        </xdr:cNvPr>
        <xdr:cNvCxnSpPr/>
      </xdr:nvCxnSpPr>
      <xdr:spPr>
        <a:xfrm>
          <a:off x="1038225" y="533400"/>
          <a:ext cx="15525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952500</xdr:colOff>
      <xdr:row>2</xdr:row>
      <xdr:rowOff>66675</xdr:rowOff>
    </xdr:from>
    <xdr:to>
      <xdr:col>5</xdr:col>
      <xdr:colOff>914400</xdr:colOff>
      <xdr:row>2</xdr:row>
      <xdr:rowOff>66675</xdr:rowOff>
    </xdr:to>
    <xdr:cxnSp macro="">
      <xdr:nvCxnSpPr>
        <xdr:cNvPr id="3" name="Straight Connector 2">
          <a:extLst>
            <a:ext uri="{FF2B5EF4-FFF2-40B4-BE49-F238E27FC236}">
              <a16:creationId xmlns="" xmlns:a16="http://schemas.microsoft.com/office/drawing/2014/main" id="{00000000-0008-0000-0A00-000003000000}"/>
            </a:ext>
          </a:extLst>
        </xdr:cNvPr>
        <xdr:cNvCxnSpPr/>
      </xdr:nvCxnSpPr>
      <xdr:spPr>
        <a:xfrm>
          <a:off x="4781550" y="542925"/>
          <a:ext cx="20478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466725</xdr:colOff>
      <xdr:row>2</xdr:row>
      <xdr:rowOff>28575</xdr:rowOff>
    </xdr:from>
    <xdr:to>
      <xdr:col>3</xdr:col>
      <xdr:colOff>1991</xdr:colOff>
      <xdr:row>2</xdr:row>
      <xdr:rowOff>28575</xdr:rowOff>
    </xdr:to>
    <xdr:cxnSp macro="">
      <xdr:nvCxnSpPr>
        <xdr:cNvPr id="2" name="Straight Connector 1">
          <a:extLst>
            <a:ext uri="{FF2B5EF4-FFF2-40B4-BE49-F238E27FC236}">
              <a16:creationId xmlns="" xmlns:a16="http://schemas.microsoft.com/office/drawing/2014/main" id="{00000000-0008-0000-0B00-000002000000}"/>
            </a:ext>
          </a:extLst>
        </xdr:cNvPr>
        <xdr:cNvCxnSpPr/>
      </xdr:nvCxnSpPr>
      <xdr:spPr>
        <a:xfrm>
          <a:off x="857250" y="447675"/>
          <a:ext cx="7905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466725</xdr:colOff>
      <xdr:row>2</xdr:row>
      <xdr:rowOff>28575</xdr:rowOff>
    </xdr:from>
    <xdr:to>
      <xdr:col>3</xdr:col>
      <xdr:colOff>1991</xdr:colOff>
      <xdr:row>2</xdr:row>
      <xdr:rowOff>28575</xdr:rowOff>
    </xdr:to>
    <xdr:cxnSp macro="">
      <xdr:nvCxnSpPr>
        <xdr:cNvPr id="6" name="Straight Connector 5">
          <a:extLst>
            <a:ext uri="{FF2B5EF4-FFF2-40B4-BE49-F238E27FC236}">
              <a16:creationId xmlns="" xmlns:a16="http://schemas.microsoft.com/office/drawing/2014/main" id="{00000000-0008-0000-0B00-000006000000}"/>
            </a:ext>
          </a:extLst>
        </xdr:cNvPr>
        <xdr:cNvCxnSpPr/>
      </xdr:nvCxnSpPr>
      <xdr:spPr>
        <a:xfrm>
          <a:off x="1485900" y="447675"/>
          <a:ext cx="725964"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739140</xdr:colOff>
      <xdr:row>2</xdr:row>
      <xdr:rowOff>43816</xdr:rowOff>
    </xdr:from>
    <xdr:to>
      <xdr:col>6</xdr:col>
      <xdr:colOff>240975</xdr:colOff>
      <xdr:row>2</xdr:row>
      <xdr:rowOff>43816</xdr:rowOff>
    </xdr:to>
    <xdr:cxnSp macro="">
      <xdr:nvCxnSpPr>
        <xdr:cNvPr id="7" name="Straight Connector 6">
          <a:extLst>
            <a:ext uri="{FF2B5EF4-FFF2-40B4-BE49-F238E27FC236}">
              <a16:creationId xmlns="" xmlns:a16="http://schemas.microsoft.com/office/drawing/2014/main" id="{00000000-0008-0000-0B00-000007000000}"/>
            </a:ext>
          </a:extLst>
        </xdr:cNvPr>
        <xdr:cNvCxnSpPr/>
      </xdr:nvCxnSpPr>
      <xdr:spPr>
        <a:xfrm>
          <a:off x="4487228" y="462916"/>
          <a:ext cx="2021197"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631508</xdr:colOff>
      <xdr:row>2</xdr:row>
      <xdr:rowOff>95250</xdr:rowOff>
    </xdr:from>
    <xdr:to>
      <xdr:col>1</xdr:col>
      <xdr:colOff>1479363</xdr:colOff>
      <xdr:row>2</xdr:row>
      <xdr:rowOff>95250</xdr:rowOff>
    </xdr:to>
    <xdr:cxnSp macro="">
      <xdr:nvCxnSpPr>
        <xdr:cNvPr id="2" name="Straight Connector 1">
          <a:extLst>
            <a:ext uri="{FF2B5EF4-FFF2-40B4-BE49-F238E27FC236}">
              <a16:creationId xmlns="" xmlns:a16="http://schemas.microsoft.com/office/drawing/2014/main" id="{00000000-0008-0000-0C00-000002000000}"/>
            </a:ext>
          </a:extLst>
        </xdr:cNvPr>
        <xdr:cNvCxnSpPr/>
      </xdr:nvCxnSpPr>
      <xdr:spPr>
        <a:xfrm>
          <a:off x="1019175" y="495300"/>
          <a:ext cx="7905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757212</xdr:colOff>
      <xdr:row>2</xdr:row>
      <xdr:rowOff>66675</xdr:rowOff>
    </xdr:from>
    <xdr:to>
      <xdr:col>5</xdr:col>
      <xdr:colOff>778167</xdr:colOff>
      <xdr:row>2</xdr:row>
      <xdr:rowOff>66675</xdr:rowOff>
    </xdr:to>
    <xdr:cxnSp macro="">
      <xdr:nvCxnSpPr>
        <xdr:cNvPr id="3" name="Straight Connector 2">
          <a:extLst>
            <a:ext uri="{FF2B5EF4-FFF2-40B4-BE49-F238E27FC236}">
              <a16:creationId xmlns="" xmlns:a16="http://schemas.microsoft.com/office/drawing/2014/main" id="{00000000-0008-0000-0C00-000003000000}"/>
            </a:ext>
          </a:extLst>
        </xdr:cNvPr>
        <xdr:cNvCxnSpPr/>
      </xdr:nvCxnSpPr>
      <xdr:spPr>
        <a:xfrm>
          <a:off x="4314800" y="485775"/>
          <a:ext cx="201168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890588</xdr:colOff>
      <xdr:row>3</xdr:row>
      <xdr:rowOff>95250</xdr:rowOff>
    </xdr:from>
    <xdr:to>
      <xdr:col>0</xdr:col>
      <xdr:colOff>585788</xdr:colOff>
      <xdr:row>3</xdr:row>
      <xdr:rowOff>95250</xdr:rowOff>
    </xdr:to>
    <xdr:sp macro="" textlink="">
      <xdr:nvSpPr>
        <xdr:cNvPr id="358982" name="Line 1">
          <a:extLst>
            <a:ext uri="{FF2B5EF4-FFF2-40B4-BE49-F238E27FC236}">
              <a16:creationId xmlns="" xmlns:a16="http://schemas.microsoft.com/office/drawing/2014/main" id="{00000000-0008-0000-0100-0000467A0500}"/>
            </a:ext>
          </a:extLst>
        </xdr:cNvPr>
        <xdr:cNvSpPr>
          <a:spLocks noChangeShapeType="1"/>
        </xdr:cNvSpPr>
      </xdr:nvSpPr>
      <xdr:spPr bwMode="auto">
        <a:xfrm>
          <a:off x="695325" y="723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xdr:row>
      <xdr:rowOff>9525</xdr:rowOff>
    </xdr:from>
    <xdr:to>
      <xdr:col>0</xdr:col>
      <xdr:colOff>0</xdr:colOff>
      <xdr:row>3</xdr:row>
      <xdr:rowOff>9525</xdr:rowOff>
    </xdr:to>
    <xdr:sp macro="" textlink="">
      <xdr:nvSpPr>
        <xdr:cNvPr id="358983" name="Line 3">
          <a:extLst>
            <a:ext uri="{FF2B5EF4-FFF2-40B4-BE49-F238E27FC236}">
              <a16:creationId xmlns="" xmlns:a16="http://schemas.microsoft.com/office/drawing/2014/main" id="{00000000-0008-0000-0100-0000477A0500}"/>
            </a:ext>
          </a:extLst>
        </xdr:cNvPr>
        <xdr:cNvSpPr>
          <a:spLocks noChangeShapeType="1"/>
        </xdr:cNvSpPr>
      </xdr:nvSpPr>
      <xdr:spPr bwMode="auto">
        <a:xfrm>
          <a:off x="0" y="6381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890588</xdr:colOff>
      <xdr:row>3</xdr:row>
      <xdr:rowOff>95250</xdr:rowOff>
    </xdr:from>
    <xdr:to>
      <xdr:col>0</xdr:col>
      <xdr:colOff>585788</xdr:colOff>
      <xdr:row>3</xdr:row>
      <xdr:rowOff>95250</xdr:rowOff>
    </xdr:to>
    <xdr:sp macro="" textlink="">
      <xdr:nvSpPr>
        <xdr:cNvPr id="358984" name="Line 1">
          <a:extLst>
            <a:ext uri="{FF2B5EF4-FFF2-40B4-BE49-F238E27FC236}">
              <a16:creationId xmlns="" xmlns:a16="http://schemas.microsoft.com/office/drawing/2014/main" id="{00000000-0008-0000-0100-0000487A0500}"/>
            </a:ext>
          </a:extLst>
        </xdr:cNvPr>
        <xdr:cNvSpPr>
          <a:spLocks noChangeShapeType="1"/>
        </xdr:cNvSpPr>
      </xdr:nvSpPr>
      <xdr:spPr bwMode="auto">
        <a:xfrm>
          <a:off x="695325" y="723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xdr:row>
      <xdr:rowOff>9525</xdr:rowOff>
    </xdr:from>
    <xdr:to>
      <xdr:col>0</xdr:col>
      <xdr:colOff>0</xdr:colOff>
      <xdr:row>3</xdr:row>
      <xdr:rowOff>9525</xdr:rowOff>
    </xdr:to>
    <xdr:sp macro="" textlink="">
      <xdr:nvSpPr>
        <xdr:cNvPr id="358985" name="Line 3">
          <a:extLst>
            <a:ext uri="{FF2B5EF4-FFF2-40B4-BE49-F238E27FC236}">
              <a16:creationId xmlns="" xmlns:a16="http://schemas.microsoft.com/office/drawing/2014/main" id="{00000000-0008-0000-0100-0000497A0500}"/>
            </a:ext>
          </a:extLst>
        </xdr:cNvPr>
        <xdr:cNvSpPr>
          <a:spLocks noChangeShapeType="1"/>
        </xdr:cNvSpPr>
      </xdr:nvSpPr>
      <xdr:spPr bwMode="auto">
        <a:xfrm>
          <a:off x="0" y="6381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838200</xdr:colOff>
      <xdr:row>2</xdr:row>
      <xdr:rowOff>19050</xdr:rowOff>
    </xdr:from>
    <xdr:to>
      <xdr:col>4</xdr:col>
      <xdr:colOff>642938</xdr:colOff>
      <xdr:row>2</xdr:row>
      <xdr:rowOff>19050</xdr:rowOff>
    </xdr:to>
    <xdr:sp macro="" textlink="">
      <xdr:nvSpPr>
        <xdr:cNvPr id="358986" name="Line 1">
          <a:extLst>
            <a:ext uri="{FF2B5EF4-FFF2-40B4-BE49-F238E27FC236}">
              <a16:creationId xmlns="" xmlns:a16="http://schemas.microsoft.com/office/drawing/2014/main" id="{00000000-0008-0000-0100-00004A7A0500}"/>
            </a:ext>
          </a:extLst>
        </xdr:cNvPr>
        <xdr:cNvSpPr>
          <a:spLocks noChangeShapeType="1"/>
        </xdr:cNvSpPr>
      </xdr:nvSpPr>
      <xdr:spPr bwMode="auto">
        <a:xfrm flipV="1">
          <a:off x="4686300" y="438150"/>
          <a:ext cx="20478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519113</xdr:colOff>
      <xdr:row>2</xdr:row>
      <xdr:rowOff>95250</xdr:rowOff>
    </xdr:from>
    <xdr:to>
      <xdr:col>1</xdr:col>
      <xdr:colOff>1419225</xdr:colOff>
      <xdr:row>2</xdr:row>
      <xdr:rowOff>95250</xdr:rowOff>
    </xdr:to>
    <xdr:sp macro="" textlink="">
      <xdr:nvSpPr>
        <xdr:cNvPr id="358987" name="Line 1">
          <a:extLst>
            <a:ext uri="{FF2B5EF4-FFF2-40B4-BE49-F238E27FC236}">
              <a16:creationId xmlns="" xmlns:a16="http://schemas.microsoft.com/office/drawing/2014/main" id="{00000000-0008-0000-0100-00004B7A0500}"/>
            </a:ext>
          </a:extLst>
        </xdr:cNvPr>
        <xdr:cNvSpPr>
          <a:spLocks noChangeShapeType="1"/>
        </xdr:cNvSpPr>
      </xdr:nvSpPr>
      <xdr:spPr bwMode="auto">
        <a:xfrm flipV="1">
          <a:off x="1214438" y="514350"/>
          <a:ext cx="90011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2</xdr:row>
      <xdr:rowOff>90488</xdr:rowOff>
    </xdr:from>
    <xdr:to>
      <xdr:col>2</xdr:col>
      <xdr:colOff>0</xdr:colOff>
      <xdr:row>2</xdr:row>
      <xdr:rowOff>90488</xdr:rowOff>
    </xdr:to>
    <xdr:sp macro="" textlink="">
      <xdr:nvSpPr>
        <xdr:cNvPr id="2" name="Line 1">
          <a:extLst>
            <a:ext uri="{FF2B5EF4-FFF2-40B4-BE49-F238E27FC236}">
              <a16:creationId xmlns="" xmlns:a16="http://schemas.microsoft.com/office/drawing/2014/main" id="{00000000-0008-0000-0200-000002000000}"/>
            </a:ext>
          </a:extLst>
        </xdr:cNvPr>
        <xdr:cNvSpPr>
          <a:spLocks noChangeShapeType="1"/>
        </xdr:cNvSpPr>
      </xdr:nvSpPr>
      <xdr:spPr bwMode="auto">
        <a:xfrm>
          <a:off x="809625" y="795338"/>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814388</xdr:colOff>
      <xdr:row>2</xdr:row>
      <xdr:rowOff>61913</xdr:rowOff>
    </xdr:from>
    <xdr:to>
      <xdr:col>2</xdr:col>
      <xdr:colOff>838200</xdr:colOff>
      <xdr:row>2</xdr:row>
      <xdr:rowOff>61913</xdr:rowOff>
    </xdr:to>
    <xdr:sp macro="" textlink="">
      <xdr:nvSpPr>
        <xdr:cNvPr id="3" name="Line 3">
          <a:extLst>
            <a:ext uri="{FF2B5EF4-FFF2-40B4-BE49-F238E27FC236}">
              <a16:creationId xmlns="" xmlns:a16="http://schemas.microsoft.com/office/drawing/2014/main" id="{00000000-0008-0000-0200-000003000000}"/>
            </a:ext>
          </a:extLst>
        </xdr:cNvPr>
        <xdr:cNvSpPr>
          <a:spLocks noChangeShapeType="1"/>
        </xdr:cNvSpPr>
      </xdr:nvSpPr>
      <xdr:spPr bwMode="auto">
        <a:xfrm flipV="1">
          <a:off x="804863" y="766763"/>
          <a:ext cx="84296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1009650</xdr:colOff>
      <xdr:row>2</xdr:row>
      <xdr:rowOff>61913</xdr:rowOff>
    </xdr:from>
    <xdr:to>
      <xdr:col>5</xdr:col>
      <xdr:colOff>1847850</xdr:colOff>
      <xdr:row>2</xdr:row>
      <xdr:rowOff>61913</xdr:rowOff>
    </xdr:to>
    <xdr:sp macro="" textlink="">
      <xdr:nvSpPr>
        <xdr:cNvPr id="4" name="Line 3">
          <a:extLst>
            <a:ext uri="{FF2B5EF4-FFF2-40B4-BE49-F238E27FC236}">
              <a16:creationId xmlns="" xmlns:a16="http://schemas.microsoft.com/office/drawing/2014/main" id="{00000000-0008-0000-0200-000004000000}"/>
            </a:ext>
          </a:extLst>
        </xdr:cNvPr>
        <xdr:cNvSpPr>
          <a:spLocks noChangeShapeType="1"/>
        </xdr:cNvSpPr>
      </xdr:nvSpPr>
      <xdr:spPr bwMode="auto">
        <a:xfrm flipV="1">
          <a:off x="5238750" y="766763"/>
          <a:ext cx="22383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xdr:row>
      <xdr:rowOff>90488</xdr:rowOff>
    </xdr:from>
    <xdr:to>
      <xdr:col>1</xdr:col>
      <xdr:colOff>0</xdr:colOff>
      <xdr:row>3</xdr:row>
      <xdr:rowOff>90488</xdr:rowOff>
    </xdr:to>
    <xdr:sp macro="" textlink="">
      <xdr:nvSpPr>
        <xdr:cNvPr id="355619" name="Line 1">
          <a:extLst>
            <a:ext uri="{FF2B5EF4-FFF2-40B4-BE49-F238E27FC236}">
              <a16:creationId xmlns="" xmlns:a16="http://schemas.microsoft.com/office/drawing/2014/main" id="{00000000-0008-0000-0300-0000236D0500}"/>
            </a:ext>
          </a:extLst>
        </xdr:cNvPr>
        <xdr:cNvSpPr>
          <a:spLocks noChangeShapeType="1"/>
        </xdr:cNvSpPr>
      </xdr:nvSpPr>
      <xdr:spPr bwMode="auto">
        <a:xfrm>
          <a:off x="867019" y="756017"/>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780442</xdr:colOff>
      <xdr:row>3</xdr:row>
      <xdr:rowOff>61913</xdr:rowOff>
    </xdr:from>
    <xdr:to>
      <xdr:col>1</xdr:col>
      <xdr:colOff>1619741</xdr:colOff>
      <xdr:row>3</xdr:row>
      <xdr:rowOff>61913</xdr:rowOff>
    </xdr:to>
    <xdr:sp macro="" textlink="">
      <xdr:nvSpPr>
        <xdr:cNvPr id="355620" name="Line 3">
          <a:extLst>
            <a:ext uri="{FF2B5EF4-FFF2-40B4-BE49-F238E27FC236}">
              <a16:creationId xmlns="" xmlns:a16="http://schemas.microsoft.com/office/drawing/2014/main" id="{00000000-0008-0000-0300-0000246D0500}"/>
            </a:ext>
          </a:extLst>
        </xdr:cNvPr>
        <xdr:cNvSpPr>
          <a:spLocks noChangeShapeType="1"/>
        </xdr:cNvSpPr>
      </xdr:nvSpPr>
      <xdr:spPr bwMode="auto">
        <a:xfrm flipV="1">
          <a:off x="1586404" y="794605"/>
          <a:ext cx="83929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24434</xdr:colOff>
      <xdr:row>3</xdr:row>
      <xdr:rowOff>61913</xdr:rowOff>
    </xdr:from>
    <xdr:to>
      <xdr:col>3</xdr:col>
      <xdr:colOff>1424609</xdr:colOff>
      <xdr:row>3</xdr:row>
      <xdr:rowOff>61913</xdr:rowOff>
    </xdr:to>
    <xdr:sp macro="" textlink="">
      <xdr:nvSpPr>
        <xdr:cNvPr id="355621" name="Line 3">
          <a:extLst>
            <a:ext uri="{FF2B5EF4-FFF2-40B4-BE49-F238E27FC236}">
              <a16:creationId xmlns="" xmlns:a16="http://schemas.microsoft.com/office/drawing/2014/main" id="{00000000-0008-0000-0300-0000256D0500}"/>
            </a:ext>
          </a:extLst>
        </xdr:cNvPr>
        <xdr:cNvSpPr>
          <a:spLocks noChangeShapeType="1"/>
        </xdr:cNvSpPr>
      </xdr:nvSpPr>
      <xdr:spPr bwMode="auto">
        <a:xfrm flipV="1">
          <a:off x="5653953" y="794605"/>
          <a:ext cx="14001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2</xdr:row>
      <xdr:rowOff>28575</xdr:rowOff>
    </xdr:from>
    <xdr:to>
      <xdr:col>2</xdr:col>
      <xdr:colOff>0</xdr:colOff>
      <xdr:row>2</xdr:row>
      <xdr:rowOff>30163</xdr:rowOff>
    </xdr:to>
    <xdr:cxnSp macro="">
      <xdr:nvCxnSpPr>
        <xdr:cNvPr id="6" name="Straight Connector 5">
          <a:extLst>
            <a:ext uri="{FF2B5EF4-FFF2-40B4-BE49-F238E27FC236}">
              <a16:creationId xmlns="" xmlns:a16="http://schemas.microsoft.com/office/drawing/2014/main" id="{00000000-0008-0000-0400-000006000000}"/>
            </a:ext>
          </a:extLst>
        </xdr:cNvPr>
        <xdr:cNvCxnSpPr/>
      </xdr:nvCxnSpPr>
      <xdr:spPr>
        <a:xfrm>
          <a:off x="2362200" y="476250"/>
          <a:ext cx="0"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28575</xdr:rowOff>
    </xdr:from>
    <xdr:to>
      <xdr:col>2</xdr:col>
      <xdr:colOff>0</xdr:colOff>
      <xdr:row>2</xdr:row>
      <xdr:rowOff>30163</xdr:rowOff>
    </xdr:to>
    <xdr:cxnSp macro="">
      <xdr:nvCxnSpPr>
        <xdr:cNvPr id="7" name="Straight Connector 4">
          <a:extLst>
            <a:ext uri="{FF2B5EF4-FFF2-40B4-BE49-F238E27FC236}">
              <a16:creationId xmlns="" xmlns:a16="http://schemas.microsoft.com/office/drawing/2014/main" id="{00000000-0008-0000-0400-000007000000}"/>
            </a:ext>
          </a:extLst>
        </xdr:cNvPr>
        <xdr:cNvCxnSpPr/>
      </xdr:nvCxnSpPr>
      <xdr:spPr>
        <a:xfrm>
          <a:off x="2362200" y="476250"/>
          <a:ext cx="0"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1219947</xdr:colOff>
      <xdr:row>2</xdr:row>
      <xdr:rowOff>40809</xdr:rowOff>
    </xdr:from>
    <xdr:to>
      <xdr:col>4</xdr:col>
      <xdr:colOff>209344</xdr:colOff>
      <xdr:row>2</xdr:row>
      <xdr:rowOff>40809</xdr:rowOff>
    </xdr:to>
    <xdr:cxnSp macro="">
      <xdr:nvCxnSpPr>
        <xdr:cNvPr id="10" name="Straight Connector 9">
          <a:extLst>
            <a:ext uri="{FF2B5EF4-FFF2-40B4-BE49-F238E27FC236}">
              <a16:creationId xmlns="" xmlns:a16="http://schemas.microsoft.com/office/drawing/2014/main" id="{00000000-0008-0000-0400-00000A000000}"/>
            </a:ext>
          </a:extLst>
        </xdr:cNvPr>
        <xdr:cNvCxnSpPr/>
      </xdr:nvCxnSpPr>
      <xdr:spPr>
        <a:xfrm>
          <a:off x="5220447" y="469434"/>
          <a:ext cx="219456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2</xdr:row>
      <xdr:rowOff>28575</xdr:rowOff>
    </xdr:from>
    <xdr:to>
      <xdr:col>2</xdr:col>
      <xdr:colOff>0</xdr:colOff>
      <xdr:row>2</xdr:row>
      <xdr:rowOff>30163</xdr:rowOff>
    </xdr:to>
    <xdr:cxnSp macro="">
      <xdr:nvCxnSpPr>
        <xdr:cNvPr id="9" name="Straight Connector 8">
          <a:extLst>
            <a:ext uri="{FF2B5EF4-FFF2-40B4-BE49-F238E27FC236}">
              <a16:creationId xmlns="" xmlns:a16="http://schemas.microsoft.com/office/drawing/2014/main" id="{00000000-0008-0000-0400-000009000000}"/>
            </a:ext>
          </a:extLst>
        </xdr:cNvPr>
        <xdr:cNvCxnSpPr/>
      </xdr:nvCxnSpPr>
      <xdr:spPr>
        <a:xfrm>
          <a:off x="3733800" y="476250"/>
          <a:ext cx="0"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28575</xdr:rowOff>
    </xdr:from>
    <xdr:to>
      <xdr:col>2</xdr:col>
      <xdr:colOff>0</xdr:colOff>
      <xdr:row>2</xdr:row>
      <xdr:rowOff>30163</xdr:rowOff>
    </xdr:to>
    <xdr:cxnSp macro="">
      <xdr:nvCxnSpPr>
        <xdr:cNvPr id="11" name="Straight Connector 4">
          <a:extLst>
            <a:ext uri="{FF2B5EF4-FFF2-40B4-BE49-F238E27FC236}">
              <a16:creationId xmlns="" xmlns:a16="http://schemas.microsoft.com/office/drawing/2014/main" id="{00000000-0008-0000-0400-00000B000000}"/>
            </a:ext>
          </a:extLst>
        </xdr:cNvPr>
        <xdr:cNvCxnSpPr/>
      </xdr:nvCxnSpPr>
      <xdr:spPr>
        <a:xfrm>
          <a:off x="3733800" y="476250"/>
          <a:ext cx="0"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851535</xdr:colOff>
      <xdr:row>2</xdr:row>
      <xdr:rowOff>38100</xdr:rowOff>
    </xdr:from>
    <xdr:to>
      <xdr:col>1</xdr:col>
      <xdr:colOff>1963482</xdr:colOff>
      <xdr:row>2</xdr:row>
      <xdr:rowOff>39688</xdr:rowOff>
    </xdr:to>
    <xdr:cxnSp macro="">
      <xdr:nvCxnSpPr>
        <xdr:cNvPr id="12" name="Straight Connector 11">
          <a:extLst>
            <a:ext uri="{FF2B5EF4-FFF2-40B4-BE49-F238E27FC236}">
              <a16:creationId xmlns="" xmlns:a16="http://schemas.microsoft.com/office/drawing/2014/main" id="{00000000-0008-0000-0400-00000C000000}"/>
            </a:ext>
          </a:extLst>
        </xdr:cNvPr>
        <xdr:cNvCxnSpPr/>
      </xdr:nvCxnSpPr>
      <xdr:spPr>
        <a:xfrm>
          <a:off x="1203960" y="485775"/>
          <a:ext cx="103591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1138243</xdr:colOff>
      <xdr:row>2</xdr:row>
      <xdr:rowOff>95250</xdr:rowOff>
    </xdr:from>
    <xdr:to>
      <xdr:col>1</xdr:col>
      <xdr:colOff>2452693</xdr:colOff>
      <xdr:row>2</xdr:row>
      <xdr:rowOff>95250</xdr:rowOff>
    </xdr:to>
    <xdr:sp macro="" textlink="">
      <xdr:nvSpPr>
        <xdr:cNvPr id="356546" name="Line 1">
          <a:extLst>
            <a:ext uri="{FF2B5EF4-FFF2-40B4-BE49-F238E27FC236}">
              <a16:creationId xmlns="" xmlns:a16="http://schemas.microsoft.com/office/drawing/2014/main" id="{00000000-0008-0000-0500-0000C2700500}"/>
            </a:ext>
          </a:extLst>
        </xdr:cNvPr>
        <xdr:cNvSpPr>
          <a:spLocks noChangeShapeType="1"/>
        </xdr:cNvSpPr>
      </xdr:nvSpPr>
      <xdr:spPr bwMode="auto">
        <a:xfrm>
          <a:off x="1547818" y="523875"/>
          <a:ext cx="1314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676275</xdr:colOff>
      <xdr:row>2</xdr:row>
      <xdr:rowOff>66675</xdr:rowOff>
    </xdr:from>
    <xdr:to>
      <xdr:col>5</xdr:col>
      <xdr:colOff>1009650</xdr:colOff>
      <xdr:row>2</xdr:row>
      <xdr:rowOff>66675</xdr:rowOff>
    </xdr:to>
    <xdr:sp macro="" textlink="">
      <xdr:nvSpPr>
        <xdr:cNvPr id="6" name="Line 1">
          <a:extLst>
            <a:ext uri="{FF2B5EF4-FFF2-40B4-BE49-F238E27FC236}">
              <a16:creationId xmlns="" xmlns:a16="http://schemas.microsoft.com/office/drawing/2014/main" id="{00000000-0008-0000-0500-000006000000}"/>
            </a:ext>
          </a:extLst>
        </xdr:cNvPr>
        <xdr:cNvSpPr>
          <a:spLocks noChangeShapeType="1"/>
        </xdr:cNvSpPr>
      </xdr:nvSpPr>
      <xdr:spPr bwMode="auto">
        <a:xfrm>
          <a:off x="5562600" y="514350"/>
          <a:ext cx="1314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627698</xdr:colOff>
      <xdr:row>3</xdr:row>
      <xdr:rowOff>76200</xdr:rowOff>
    </xdr:from>
    <xdr:to>
      <xdr:col>1</xdr:col>
      <xdr:colOff>1562071</xdr:colOff>
      <xdr:row>3</xdr:row>
      <xdr:rowOff>76200</xdr:rowOff>
    </xdr:to>
    <xdr:cxnSp macro="">
      <xdr:nvCxnSpPr>
        <xdr:cNvPr id="2" name="Straight Connector 1">
          <a:extLst>
            <a:ext uri="{FF2B5EF4-FFF2-40B4-BE49-F238E27FC236}">
              <a16:creationId xmlns="" xmlns:a16="http://schemas.microsoft.com/office/drawing/2014/main" id="{00000000-0008-0000-0600-000002000000}"/>
            </a:ext>
          </a:extLst>
        </xdr:cNvPr>
        <xdr:cNvCxnSpPr/>
      </xdr:nvCxnSpPr>
      <xdr:spPr>
        <a:xfrm>
          <a:off x="581025" y="676275"/>
          <a:ext cx="15430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242888</xdr:colOff>
      <xdr:row>3</xdr:row>
      <xdr:rowOff>0</xdr:rowOff>
    </xdr:from>
    <xdr:to>
      <xdr:col>4</xdr:col>
      <xdr:colOff>1143000</xdr:colOff>
      <xdr:row>3</xdr:row>
      <xdr:rowOff>9526</xdr:rowOff>
    </xdr:to>
    <xdr:cxnSp macro="">
      <xdr:nvCxnSpPr>
        <xdr:cNvPr id="3" name="Straight Connector 2">
          <a:extLst>
            <a:ext uri="{FF2B5EF4-FFF2-40B4-BE49-F238E27FC236}">
              <a16:creationId xmlns="" xmlns:a16="http://schemas.microsoft.com/office/drawing/2014/main" id="{00000000-0008-0000-0600-000003000000}"/>
            </a:ext>
          </a:extLst>
        </xdr:cNvPr>
        <xdr:cNvCxnSpPr/>
      </xdr:nvCxnSpPr>
      <xdr:spPr>
        <a:xfrm>
          <a:off x="3629025" y="600075"/>
          <a:ext cx="1724025" cy="952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644843</xdr:colOff>
      <xdr:row>3</xdr:row>
      <xdr:rowOff>51435</xdr:rowOff>
    </xdr:from>
    <xdr:to>
      <xdr:col>1</xdr:col>
      <xdr:colOff>1514992</xdr:colOff>
      <xdr:row>3</xdr:row>
      <xdr:rowOff>53340</xdr:rowOff>
    </xdr:to>
    <xdr:cxnSp macro="">
      <xdr:nvCxnSpPr>
        <xdr:cNvPr id="2" name="Straight Connector 1">
          <a:extLst>
            <a:ext uri="{FF2B5EF4-FFF2-40B4-BE49-F238E27FC236}">
              <a16:creationId xmlns="" xmlns:a16="http://schemas.microsoft.com/office/drawing/2014/main" id="{00000000-0008-0000-0700-000002000000}"/>
            </a:ext>
          </a:extLst>
        </xdr:cNvPr>
        <xdr:cNvCxnSpPr/>
      </xdr:nvCxnSpPr>
      <xdr:spPr>
        <a:xfrm>
          <a:off x="1181100" y="622935"/>
          <a:ext cx="838200" cy="19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714368</xdr:colOff>
      <xdr:row>3</xdr:row>
      <xdr:rowOff>14288</xdr:rowOff>
    </xdr:from>
    <xdr:to>
      <xdr:col>3</xdr:col>
      <xdr:colOff>1419218</xdr:colOff>
      <xdr:row>3</xdr:row>
      <xdr:rowOff>14290</xdr:rowOff>
    </xdr:to>
    <xdr:cxnSp macro="">
      <xdr:nvCxnSpPr>
        <xdr:cNvPr id="3" name="Straight Connector 2">
          <a:extLst>
            <a:ext uri="{FF2B5EF4-FFF2-40B4-BE49-F238E27FC236}">
              <a16:creationId xmlns="" xmlns:a16="http://schemas.microsoft.com/office/drawing/2014/main" id="{00000000-0008-0000-0700-000003000000}"/>
            </a:ext>
          </a:extLst>
        </xdr:cNvPr>
        <xdr:cNvCxnSpPr/>
      </xdr:nvCxnSpPr>
      <xdr:spPr>
        <a:xfrm flipV="1">
          <a:off x="3895718" y="561976"/>
          <a:ext cx="1828800" cy="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223838</xdr:colOff>
      <xdr:row>2</xdr:row>
      <xdr:rowOff>9525</xdr:rowOff>
    </xdr:from>
    <xdr:to>
      <xdr:col>1</xdr:col>
      <xdr:colOff>1888905</xdr:colOff>
      <xdr:row>2</xdr:row>
      <xdr:rowOff>9525</xdr:rowOff>
    </xdr:to>
    <xdr:cxnSp macro="">
      <xdr:nvCxnSpPr>
        <xdr:cNvPr id="2" name="Straight Connector 1">
          <a:extLst>
            <a:ext uri="{FF2B5EF4-FFF2-40B4-BE49-F238E27FC236}">
              <a16:creationId xmlns="" xmlns:a16="http://schemas.microsoft.com/office/drawing/2014/main" id="{00000000-0008-0000-0800-000002000000}"/>
            </a:ext>
          </a:extLst>
        </xdr:cNvPr>
        <xdr:cNvCxnSpPr/>
      </xdr:nvCxnSpPr>
      <xdr:spPr>
        <a:xfrm>
          <a:off x="647700" y="428625"/>
          <a:ext cx="15525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223838</xdr:colOff>
      <xdr:row>2</xdr:row>
      <xdr:rowOff>9525</xdr:rowOff>
    </xdr:from>
    <xdr:to>
      <xdr:col>1</xdr:col>
      <xdr:colOff>1888905</xdr:colOff>
      <xdr:row>2</xdr:row>
      <xdr:rowOff>9525</xdr:rowOff>
    </xdr:to>
    <xdr:cxnSp macro="">
      <xdr:nvCxnSpPr>
        <xdr:cNvPr id="4" name="Straight Connector 3">
          <a:extLst>
            <a:ext uri="{FF2B5EF4-FFF2-40B4-BE49-F238E27FC236}">
              <a16:creationId xmlns="" xmlns:a16="http://schemas.microsoft.com/office/drawing/2014/main" id="{00000000-0008-0000-0800-000004000000}"/>
            </a:ext>
          </a:extLst>
        </xdr:cNvPr>
        <xdr:cNvCxnSpPr/>
      </xdr:nvCxnSpPr>
      <xdr:spPr>
        <a:xfrm>
          <a:off x="647700" y="428625"/>
          <a:ext cx="15525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780098</xdr:colOff>
      <xdr:row>2</xdr:row>
      <xdr:rowOff>0</xdr:rowOff>
    </xdr:from>
    <xdr:to>
      <xdr:col>5</xdr:col>
      <xdr:colOff>88671</xdr:colOff>
      <xdr:row>2</xdr:row>
      <xdr:rowOff>0</xdr:rowOff>
    </xdr:to>
    <xdr:cxnSp macro="">
      <xdr:nvCxnSpPr>
        <xdr:cNvPr id="5" name="Straight Connector 4">
          <a:extLst>
            <a:ext uri="{FF2B5EF4-FFF2-40B4-BE49-F238E27FC236}">
              <a16:creationId xmlns="" xmlns:a16="http://schemas.microsoft.com/office/drawing/2014/main" id="{00000000-0008-0000-0800-000005000000}"/>
            </a:ext>
          </a:extLst>
        </xdr:cNvPr>
        <xdr:cNvCxnSpPr/>
      </xdr:nvCxnSpPr>
      <xdr:spPr>
        <a:xfrm>
          <a:off x="3352800" y="419100"/>
          <a:ext cx="19335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209550</xdr:colOff>
      <xdr:row>2</xdr:row>
      <xdr:rowOff>9525</xdr:rowOff>
    </xdr:from>
    <xdr:to>
      <xdr:col>1</xdr:col>
      <xdr:colOff>1762125</xdr:colOff>
      <xdr:row>2</xdr:row>
      <xdr:rowOff>9525</xdr:rowOff>
    </xdr:to>
    <xdr:cxnSp macro="">
      <xdr:nvCxnSpPr>
        <xdr:cNvPr id="6" name="Straight Connector 5">
          <a:extLst>
            <a:ext uri="{FF2B5EF4-FFF2-40B4-BE49-F238E27FC236}">
              <a16:creationId xmlns="" xmlns:a16="http://schemas.microsoft.com/office/drawing/2014/main" id="{00000000-0008-0000-0800-000006000000}"/>
            </a:ext>
          </a:extLst>
        </xdr:cNvPr>
        <xdr:cNvCxnSpPr/>
      </xdr:nvCxnSpPr>
      <xdr:spPr>
        <a:xfrm>
          <a:off x="647700" y="428625"/>
          <a:ext cx="15525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723900</xdr:colOff>
      <xdr:row>2</xdr:row>
      <xdr:rowOff>0</xdr:rowOff>
    </xdr:from>
    <xdr:to>
      <xdr:col>5</xdr:col>
      <xdr:colOff>85725</xdr:colOff>
      <xdr:row>2</xdr:row>
      <xdr:rowOff>0</xdr:rowOff>
    </xdr:to>
    <xdr:cxnSp macro="">
      <xdr:nvCxnSpPr>
        <xdr:cNvPr id="7" name="Straight Connector 6">
          <a:extLst>
            <a:ext uri="{FF2B5EF4-FFF2-40B4-BE49-F238E27FC236}">
              <a16:creationId xmlns="" xmlns:a16="http://schemas.microsoft.com/office/drawing/2014/main" id="{00000000-0008-0000-0800-000007000000}"/>
            </a:ext>
          </a:extLst>
        </xdr:cNvPr>
        <xdr:cNvCxnSpPr/>
      </xdr:nvCxnSpPr>
      <xdr:spPr>
        <a:xfrm>
          <a:off x="3438525" y="419100"/>
          <a:ext cx="19335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7"/>
  <sheetViews>
    <sheetView topLeftCell="A64" zoomScale="85" zoomScaleNormal="85" workbookViewId="0">
      <selection activeCell="F40" sqref="F40"/>
    </sheetView>
  </sheetViews>
  <sheetFormatPr defaultColWidth="9.140625" defaultRowHeight="15.75" x14ac:dyDescent="0.25"/>
  <cols>
    <col min="1" max="1" width="6.140625" style="343" customWidth="1"/>
    <col min="2" max="2" width="53.85546875" style="4" customWidth="1"/>
    <col min="3" max="3" width="14" style="4" hidden="1" customWidth="1"/>
    <col min="4" max="4" width="17.7109375" style="4" customWidth="1"/>
    <col min="5" max="5" width="1" style="4" hidden="1" customWidth="1"/>
    <col min="6" max="6" width="18.7109375" style="4" customWidth="1"/>
    <col min="7" max="7" width="21" style="4" customWidth="1"/>
    <col min="8" max="8" width="23.140625" style="4" customWidth="1"/>
    <col min="9" max="14" width="10.7109375" style="4" hidden="1" customWidth="1"/>
    <col min="15" max="15" width="19.5703125" style="4" hidden="1" customWidth="1"/>
    <col min="16" max="18" width="9.140625" style="331" hidden="1" customWidth="1"/>
    <col min="19" max="19" width="11.28515625" style="331" hidden="1" customWidth="1"/>
    <col min="20" max="20" width="13.5703125" style="331" hidden="1" customWidth="1"/>
    <col min="21" max="21" width="13" style="331" hidden="1" customWidth="1"/>
    <col min="22" max="22" width="9.140625" style="331" hidden="1" customWidth="1"/>
    <col min="23" max="23" width="11.5703125" style="331" hidden="1" customWidth="1"/>
    <col min="24" max="24" width="12.42578125" style="331" hidden="1" customWidth="1"/>
    <col min="25" max="16384" width="9.140625" style="331"/>
  </cols>
  <sheetData>
    <row r="1" spans="1:24" ht="16.5" x14ac:dyDescent="0.25">
      <c r="A1" s="399" t="s">
        <v>2</v>
      </c>
      <c r="B1" s="399"/>
      <c r="C1" s="7"/>
      <c r="D1" s="396" t="s">
        <v>22</v>
      </c>
      <c r="E1" s="396"/>
      <c r="F1" s="396"/>
      <c r="G1" s="396"/>
      <c r="H1" s="396"/>
      <c r="I1" s="339"/>
      <c r="J1" s="339"/>
      <c r="K1" s="339"/>
      <c r="L1" s="339"/>
      <c r="M1" s="339"/>
      <c r="N1" s="339"/>
      <c r="O1" s="339"/>
    </row>
    <row r="2" spans="1:24" ht="16.5" x14ac:dyDescent="0.25">
      <c r="A2" s="396" t="s">
        <v>5</v>
      </c>
      <c r="B2" s="396"/>
      <c r="C2" s="7"/>
      <c r="D2" s="396" t="s">
        <v>33</v>
      </c>
      <c r="E2" s="396"/>
      <c r="F2" s="396"/>
      <c r="G2" s="396"/>
      <c r="H2" s="396"/>
      <c r="I2" s="339"/>
      <c r="J2" s="339"/>
      <c r="K2" s="339"/>
      <c r="L2" s="339"/>
      <c r="M2" s="339"/>
      <c r="N2" s="339"/>
      <c r="O2" s="339"/>
    </row>
    <row r="3" spans="1:24" ht="16.5" x14ac:dyDescent="0.25">
      <c r="A3" s="338"/>
      <c r="B3" s="7"/>
      <c r="C3" s="7"/>
      <c r="D3" s="7"/>
      <c r="E3" s="7"/>
      <c r="F3" s="7"/>
      <c r="G3" s="7"/>
      <c r="H3" s="7"/>
      <c r="I3" s="7"/>
      <c r="J3" s="7"/>
      <c r="K3" s="7"/>
      <c r="L3" s="7"/>
      <c r="M3" s="7"/>
      <c r="N3" s="7"/>
      <c r="O3" s="7"/>
    </row>
    <row r="4" spans="1:24" ht="16.5" x14ac:dyDescent="0.25">
      <c r="A4" s="399" t="s">
        <v>124</v>
      </c>
      <c r="B4" s="399"/>
      <c r="C4" s="7"/>
      <c r="D4" s="7"/>
      <c r="E4" s="7"/>
      <c r="F4" s="400" t="s">
        <v>200</v>
      </c>
      <c r="G4" s="400"/>
      <c r="H4" s="400"/>
      <c r="I4" s="7"/>
      <c r="J4" s="7"/>
      <c r="K4" s="7"/>
      <c r="L4" s="7"/>
      <c r="M4" s="7"/>
      <c r="N4" s="7"/>
      <c r="O4" s="7"/>
    </row>
    <row r="5" spans="1:24" ht="16.5" x14ac:dyDescent="0.25">
      <c r="A5" s="338"/>
      <c r="B5" s="7"/>
      <c r="C5" s="7"/>
      <c r="D5" s="7"/>
      <c r="E5" s="7"/>
      <c r="F5" s="7"/>
      <c r="G5" s="7"/>
      <c r="H5" s="7"/>
      <c r="I5" s="7"/>
      <c r="J5" s="7"/>
      <c r="K5" s="7"/>
      <c r="L5" s="7"/>
      <c r="M5" s="7"/>
      <c r="N5" s="7"/>
      <c r="O5" s="7"/>
    </row>
    <row r="6" spans="1:24" ht="16.5" x14ac:dyDescent="0.25">
      <c r="A6" s="396" t="s">
        <v>199</v>
      </c>
      <c r="B6" s="396"/>
      <c r="C6" s="396"/>
      <c r="D6" s="396"/>
      <c r="E6" s="396"/>
      <c r="F6" s="396"/>
      <c r="G6" s="396"/>
      <c r="H6" s="396"/>
      <c r="I6" s="339"/>
      <c r="J6" s="339"/>
      <c r="K6" s="339"/>
      <c r="L6" s="339"/>
      <c r="M6" s="339"/>
      <c r="N6" s="339"/>
      <c r="O6" s="339"/>
    </row>
    <row r="7" spans="1:24" ht="16.5" x14ac:dyDescent="0.25">
      <c r="A7" s="396" t="s">
        <v>186</v>
      </c>
      <c r="B7" s="396"/>
      <c r="C7" s="396"/>
      <c r="D7" s="396"/>
      <c r="E7" s="396"/>
      <c r="F7" s="396"/>
      <c r="G7" s="396"/>
      <c r="H7" s="396"/>
      <c r="I7" s="339"/>
      <c r="J7" s="339"/>
      <c r="K7" s="339"/>
      <c r="L7" s="339"/>
      <c r="M7" s="339"/>
      <c r="N7" s="339"/>
      <c r="O7" s="339"/>
    </row>
    <row r="8" spans="1:24" ht="16.5" x14ac:dyDescent="0.25">
      <c r="A8" s="339"/>
      <c r="B8" s="58"/>
      <c r="C8" s="58"/>
      <c r="D8" s="58"/>
      <c r="E8" s="58"/>
      <c r="F8" s="58"/>
      <c r="G8" s="58"/>
      <c r="H8" s="58"/>
      <c r="I8" s="58"/>
      <c r="J8" s="58"/>
      <c r="K8" s="339"/>
      <c r="L8" s="339"/>
      <c r="M8" s="339"/>
      <c r="N8" s="339"/>
      <c r="O8" s="339"/>
    </row>
    <row r="9" spans="1:24" ht="36" customHeight="1" x14ac:dyDescent="0.25">
      <c r="A9" s="397" t="s">
        <v>130</v>
      </c>
      <c r="B9" s="398"/>
      <c r="C9" s="398"/>
      <c r="D9" s="398"/>
      <c r="E9" s="398"/>
      <c r="F9" s="398"/>
      <c r="G9" s="398"/>
      <c r="H9" s="398"/>
      <c r="I9" s="160"/>
      <c r="J9" s="160"/>
      <c r="K9" s="339"/>
      <c r="L9" s="25"/>
      <c r="M9" s="25"/>
      <c r="N9" s="25"/>
      <c r="O9" s="339"/>
    </row>
    <row r="10" spans="1:24" ht="128.25" customHeight="1" x14ac:dyDescent="0.3">
      <c r="A10" s="397" t="s">
        <v>244</v>
      </c>
      <c r="B10" s="397"/>
      <c r="C10" s="397"/>
      <c r="D10" s="397"/>
      <c r="E10" s="397"/>
      <c r="F10" s="397"/>
      <c r="G10" s="397"/>
      <c r="H10" s="397"/>
      <c r="I10" s="338"/>
      <c r="J10" s="338"/>
      <c r="K10" s="338"/>
      <c r="L10" s="161"/>
      <c r="M10" s="161"/>
      <c r="N10" s="161"/>
      <c r="O10" s="8"/>
    </row>
    <row r="11" spans="1:24" ht="18.75" x14ac:dyDescent="0.3">
      <c r="A11" s="338"/>
      <c r="B11" s="7"/>
      <c r="C11" s="7"/>
      <c r="D11" s="399"/>
      <c r="E11" s="399"/>
      <c r="F11" s="338"/>
      <c r="G11" s="418" t="s">
        <v>119</v>
      </c>
      <c r="H11" s="418"/>
      <c r="I11" s="418"/>
      <c r="J11" s="338"/>
      <c r="K11" s="338"/>
      <c r="L11" s="161"/>
      <c r="M11" s="161"/>
      <c r="N11" s="161"/>
      <c r="O11" s="8"/>
    </row>
    <row r="12" spans="1:24" ht="20.25" customHeight="1" x14ac:dyDescent="0.3">
      <c r="A12" s="415" t="s">
        <v>0</v>
      </c>
      <c r="B12" s="415" t="s">
        <v>137</v>
      </c>
      <c r="C12" s="337" t="s">
        <v>3</v>
      </c>
      <c r="D12" s="407" t="s">
        <v>201</v>
      </c>
      <c r="E12" s="337" t="s">
        <v>4</v>
      </c>
      <c r="F12" s="401" t="s">
        <v>8</v>
      </c>
      <c r="G12" s="401"/>
      <c r="H12" s="407" t="s">
        <v>1</v>
      </c>
      <c r="I12" s="338"/>
      <c r="J12" s="338"/>
      <c r="K12" s="338"/>
      <c r="L12" s="162"/>
      <c r="M12" s="162"/>
      <c r="N12" s="162"/>
      <c r="O12" s="33"/>
      <c r="P12" s="368"/>
      <c r="Q12" s="368"/>
      <c r="R12" s="368"/>
      <c r="S12" s="368"/>
      <c r="T12" s="368"/>
      <c r="U12" s="368"/>
      <c r="V12" s="368"/>
      <c r="W12" s="368"/>
      <c r="X12" s="368"/>
    </row>
    <row r="13" spans="1:24" ht="49.5" x14ac:dyDescent="0.25">
      <c r="A13" s="415"/>
      <c r="B13" s="415"/>
      <c r="C13" s="337"/>
      <c r="D13" s="407"/>
      <c r="E13" s="337"/>
      <c r="F13" s="337" t="s">
        <v>128</v>
      </c>
      <c r="G13" s="337" t="s">
        <v>129</v>
      </c>
      <c r="H13" s="407"/>
      <c r="I13" s="416" t="s">
        <v>6</v>
      </c>
      <c r="J13" s="416"/>
      <c r="K13" s="417"/>
      <c r="L13" s="410" t="s">
        <v>7</v>
      </c>
      <c r="M13" s="411"/>
      <c r="N13" s="412"/>
      <c r="O13" s="34"/>
      <c r="P13" s="368"/>
      <c r="Q13" s="368"/>
      <c r="R13" s="368"/>
      <c r="S13" s="368"/>
      <c r="T13" s="368"/>
      <c r="U13" s="368"/>
      <c r="V13" s="368"/>
      <c r="W13" s="368"/>
      <c r="X13" s="368"/>
    </row>
    <row r="14" spans="1:24" s="1" customFormat="1" ht="27.75" customHeight="1" x14ac:dyDescent="0.2">
      <c r="A14" s="132" t="s">
        <v>15</v>
      </c>
      <c r="B14" s="132" t="s">
        <v>16</v>
      </c>
      <c r="C14" s="163"/>
      <c r="D14" s="163" t="s">
        <v>17</v>
      </c>
      <c r="E14" s="163" t="s">
        <v>18</v>
      </c>
      <c r="F14" s="163" t="s">
        <v>18</v>
      </c>
      <c r="G14" s="163" t="s">
        <v>19</v>
      </c>
      <c r="H14" s="163" t="s">
        <v>20</v>
      </c>
      <c r="I14" s="164" t="s">
        <v>9</v>
      </c>
      <c r="J14" s="413" t="s">
        <v>10</v>
      </c>
      <c r="K14" s="414"/>
      <c r="L14" s="165" t="s">
        <v>11</v>
      </c>
      <c r="M14" s="408" t="s">
        <v>12</v>
      </c>
      <c r="N14" s="409"/>
      <c r="O14" s="35"/>
      <c r="P14" s="404" t="s">
        <v>13</v>
      </c>
      <c r="Q14" s="405"/>
      <c r="R14" s="406"/>
      <c r="S14" s="404" t="s">
        <v>14</v>
      </c>
      <c r="T14" s="405"/>
      <c r="U14" s="406"/>
      <c r="V14" s="36"/>
      <c r="W14" s="37"/>
      <c r="X14" s="37"/>
    </row>
    <row r="15" spans="1:24" s="1" customFormat="1" ht="16.5" x14ac:dyDescent="0.2">
      <c r="A15" s="132"/>
      <c r="B15" s="197" t="s">
        <v>202</v>
      </c>
      <c r="C15" s="163"/>
      <c r="D15" s="174">
        <f>D16+D38+D39+D42+D43+D44+D45+D46+D59</f>
        <v>21942</v>
      </c>
      <c r="E15" s="174">
        <f>E16+E38+E39+E42+E43+E44+E45+E46+E59</f>
        <v>11004</v>
      </c>
      <c r="F15" s="174">
        <f>F16+F38+F39+F42+F43+F44+F45+F46+F59</f>
        <v>10368</v>
      </c>
      <c r="G15" s="174">
        <f>G16+G38+G39+G42+G43+G44+G45+G46+G59</f>
        <v>11574</v>
      </c>
      <c r="H15" s="163"/>
      <c r="I15" s="166"/>
      <c r="J15" s="167"/>
      <c r="K15" s="168"/>
      <c r="L15" s="169"/>
      <c r="M15" s="170"/>
      <c r="N15" s="171"/>
      <c r="O15" s="143"/>
      <c r="P15" s="334"/>
      <c r="Q15" s="335"/>
      <c r="R15" s="336"/>
      <c r="S15" s="334"/>
      <c r="T15" s="335"/>
      <c r="U15" s="336"/>
      <c r="V15" s="36"/>
      <c r="W15" s="37"/>
      <c r="X15" s="37"/>
    </row>
    <row r="16" spans="1:24" s="1" customFormat="1" ht="49.5" x14ac:dyDescent="0.2">
      <c r="A16" s="337" t="s">
        <v>50</v>
      </c>
      <c r="B16" s="133" t="s">
        <v>90</v>
      </c>
      <c r="C16" s="172"/>
      <c r="D16" s="173">
        <f>F16+G16</f>
        <v>11004</v>
      </c>
      <c r="E16" s="173">
        <f t="shared" ref="E16:F16" si="0">G16+H16</f>
        <v>11004</v>
      </c>
      <c r="F16" s="173">
        <f t="shared" si="0"/>
        <v>0</v>
      </c>
      <c r="G16" s="174">
        <f>G17+G25+G28+G33+G37+G39+G46</f>
        <v>11004</v>
      </c>
      <c r="H16" s="104"/>
      <c r="I16" s="175"/>
      <c r="J16" s="175"/>
      <c r="K16" s="175"/>
      <c r="L16" s="176"/>
      <c r="M16" s="177"/>
      <c r="N16" s="177"/>
      <c r="O16" s="32"/>
      <c r="P16" s="38"/>
      <c r="Q16" s="38"/>
      <c r="R16" s="38"/>
      <c r="S16" s="38"/>
      <c r="T16" s="38"/>
      <c r="U16" s="38"/>
      <c r="V16" s="39"/>
      <c r="W16" s="39"/>
      <c r="X16" s="40"/>
    </row>
    <row r="17" spans="1:24" s="1" customFormat="1" ht="17.25" x14ac:dyDescent="0.2">
      <c r="A17" s="184" t="s">
        <v>95</v>
      </c>
      <c r="B17" s="178" t="s">
        <v>96</v>
      </c>
      <c r="C17" s="172"/>
      <c r="D17" s="173">
        <f t="shared" ref="D17:D58" si="1">F17+G17</f>
        <v>862</v>
      </c>
      <c r="E17" s="174"/>
      <c r="F17" s="173"/>
      <c r="G17" s="174">
        <f>SUM(G18:G24)</f>
        <v>862</v>
      </c>
      <c r="H17" s="104"/>
      <c r="I17" s="175"/>
      <c r="J17" s="175"/>
      <c r="K17" s="175"/>
      <c r="L17" s="176"/>
      <c r="M17" s="177"/>
      <c r="N17" s="177"/>
      <c r="O17" s="32"/>
      <c r="P17" s="38"/>
      <c r="Q17" s="38"/>
      <c r="R17" s="38"/>
      <c r="S17" s="38"/>
      <c r="T17" s="38"/>
      <c r="U17" s="38"/>
      <c r="V17" s="39"/>
      <c r="W17" s="39"/>
      <c r="X17" s="40"/>
    </row>
    <row r="18" spans="1:24" s="1" customFormat="1" ht="132.75" customHeight="1" x14ac:dyDescent="0.2">
      <c r="A18" s="198"/>
      <c r="B18" s="391" t="s">
        <v>301</v>
      </c>
      <c r="C18" s="385"/>
      <c r="D18" s="386">
        <f t="shared" si="1"/>
        <v>554</v>
      </c>
      <c r="E18" s="387"/>
      <c r="F18" s="388"/>
      <c r="G18" s="389">
        <v>554</v>
      </c>
      <c r="H18" s="390"/>
      <c r="I18" s="175"/>
      <c r="J18" s="175"/>
      <c r="K18" s="175"/>
      <c r="L18" s="176"/>
      <c r="M18" s="177"/>
      <c r="N18" s="177"/>
      <c r="O18" s="32"/>
      <c r="P18" s="38"/>
      <c r="Q18" s="38"/>
      <c r="R18" s="38"/>
      <c r="S18" s="38"/>
      <c r="T18" s="38"/>
      <c r="U18" s="38"/>
      <c r="V18" s="39"/>
      <c r="W18" s="39"/>
      <c r="X18" s="40"/>
    </row>
    <row r="19" spans="1:24" s="1" customFormat="1" ht="47.25" x14ac:dyDescent="0.2">
      <c r="A19" s="198"/>
      <c r="B19" s="266" t="s">
        <v>207</v>
      </c>
      <c r="C19" s="172"/>
      <c r="D19" s="271">
        <f t="shared" si="1"/>
        <v>84</v>
      </c>
      <c r="E19" s="272"/>
      <c r="F19" s="179"/>
      <c r="G19" s="263">
        <v>84</v>
      </c>
      <c r="H19" s="104"/>
      <c r="I19" s="175"/>
      <c r="J19" s="175"/>
      <c r="K19" s="175"/>
      <c r="L19" s="176"/>
      <c r="M19" s="177"/>
      <c r="N19" s="177"/>
      <c r="O19" s="32"/>
      <c r="P19" s="38"/>
      <c r="Q19" s="38"/>
      <c r="R19" s="38"/>
      <c r="S19" s="38"/>
      <c r="T19" s="38"/>
      <c r="U19" s="38"/>
      <c r="V19" s="39"/>
      <c r="W19" s="39"/>
      <c r="X19" s="40"/>
    </row>
    <row r="20" spans="1:24" s="1" customFormat="1" ht="47.25" x14ac:dyDescent="0.2">
      <c r="A20" s="198"/>
      <c r="B20" s="265" t="s">
        <v>97</v>
      </c>
      <c r="C20" s="172"/>
      <c r="D20" s="271">
        <f t="shared" si="1"/>
        <v>138</v>
      </c>
      <c r="E20" s="272"/>
      <c r="F20" s="179"/>
      <c r="G20" s="263">
        <v>138</v>
      </c>
      <c r="H20" s="104"/>
      <c r="I20" s="175"/>
      <c r="J20" s="175"/>
      <c r="K20" s="175"/>
      <c r="L20" s="176"/>
      <c r="M20" s="177"/>
      <c r="N20" s="177"/>
      <c r="O20" s="32"/>
      <c r="P20" s="38"/>
      <c r="Q20" s="38"/>
      <c r="R20" s="38"/>
      <c r="S20" s="38"/>
      <c r="T20" s="38"/>
      <c r="U20" s="38"/>
      <c r="V20" s="39"/>
      <c r="W20" s="39"/>
      <c r="X20" s="40"/>
    </row>
    <row r="21" spans="1:24" s="1" customFormat="1" ht="31.5" x14ac:dyDescent="0.2">
      <c r="A21" s="198"/>
      <c r="B21" s="265" t="s">
        <v>98</v>
      </c>
      <c r="C21" s="172"/>
      <c r="D21" s="271">
        <f t="shared" si="1"/>
        <v>6</v>
      </c>
      <c r="E21" s="272"/>
      <c r="F21" s="179"/>
      <c r="G21" s="263">
        <v>6</v>
      </c>
      <c r="H21" s="104"/>
      <c r="I21" s="175"/>
      <c r="J21" s="175"/>
      <c r="K21" s="175"/>
      <c r="L21" s="176"/>
      <c r="M21" s="177"/>
      <c r="N21" s="177"/>
      <c r="O21" s="32"/>
      <c r="P21" s="38"/>
      <c r="Q21" s="38"/>
      <c r="R21" s="38"/>
      <c r="S21" s="38"/>
      <c r="T21" s="38"/>
      <c r="U21" s="38"/>
      <c r="V21" s="39"/>
      <c r="W21" s="39"/>
      <c r="X21" s="40"/>
    </row>
    <row r="22" spans="1:24" s="1" customFormat="1" ht="31.5" x14ac:dyDescent="0.2">
      <c r="A22" s="198"/>
      <c r="B22" s="265" t="s">
        <v>99</v>
      </c>
      <c r="C22" s="172"/>
      <c r="D22" s="271">
        <f t="shared" si="1"/>
        <v>30</v>
      </c>
      <c r="E22" s="272"/>
      <c r="F22" s="179"/>
      <c r="G22" s="263">
        <v>30</v>
      </c>
      <c r="H22" s="104"/>
      <c r="I22" s="175"/>
      <c r="J22" s="175"/>
      <c r="K22" s="175"/>
      <c r="L22" s="176"/>
      <c r="M22" s="177"/>
      <c r="N22" s="177"/>
      <c r="O22" s="32"/>
      <c r="P22" s="38"/>
      <c r="Q22" s="38"/>
      <c r="R22" s="38"/>
      <c r="S22" s="38"/>
      <c r="T22" s="38"/>
      <c r="U22" s="38"/>
      <c r="V22" s="39"/>
      <c r="W22" s="39"/>
      <c r="X22" s="40"/>
    </row>
    <row r="23" spans="1:24" s="1" customFormat="1" ht="47.25" x14ac:dyDescent="0.2">
      <c r="A23" s="198"/>
      <c r="B23" s="265" t="s">
        <v>100</v>
      </c>
      <c r="C23" s="172"/>
      <c r="D23" s="271">
        <f t="shared" si="1"/>
        <v>20</v>
      </c>
      <c r="E23" s="272"/>
      <c r="F23" s="179"/>
      <c r="G23" s="263">
        <v>20</v>
      </c>
      <c r="H23" s="104"/>
      <c r="I23" s="175"/>
      <c r="J23" s="175"/>
      <c r="K23" s="175"/>
      <c r="L23" s="176"/>
      <c r="M23" s="177"/>
      <c r="N23" s="177"/>
      <c r="O23" s="32"/>
      <c r="P23" s="38"/>
      <c r="Q23" s="38"/>
      <c r="R23" s="38"/>
      <c r="S23" s="38"/>
      <c r="T23" s="38"/>
      <c r="U23" s="38"/>
      <c r="V23" s="39"/>
      <c r="W23" s="39"/>
      <c r="X23" s="40"/>
    </row>
    <row r="24" spans="1:24" s="1" customFormat="1" ht="47.25" customHeight="1" x14ac:dyDescent="0.2">
      <c r="A24" s="198"/>
      <c r="B24" s="265" t="s">
        <v>101</v>
      </c>
      <c r="C24" s="172"/>
      <c r="D24" s="271">
        <f t="shared" si="1"/>
        <v>30</v>
      </c>
      <c r="E24" s="272"/>
      <c r="F24" s="179"/>
      <c r="G24" s="263">
        <v>30</v>
      </c>
      <c r="H24" s="104"/>
      <c r="I24" s="175"/>
      <c r="J24" s="175"/>
      <c r="K24" s="175"/>
      <c r="L24" s="176"/>
      <c r="M24" s="177"/>
      <c r="N24" s="177"/>
      <c r="O24" s="32"/>
      <c r="P24" s="38"/>
      <c r="Q24" s="38"/>
      <c r="R24" s="38"/>
      <c r="S24" s="38"/>
      <c r="T24" s="38"/>
      <c r="U24" s="38"/>
      <c r="V24" s="39"/>
      <c r="W24" s="39"/>
      <c r="X24" s="40"/>
    </row>
    <row r="25" spans="1:24" s="1" customFormat="1" ht="17.25" x14ac:dyDescent="0.25">
      <c r="A25" s="184" t="s">
        <v>102</v>
      </c>
      <c r="B25" s="267" t="s">
        <v>208</v>
      </c>
      <c r="C25" s="172"/>
      <c r="D25" s="173">
        <f t="shared" si="1"/>
        <v>301</v>
      </c>
      <c r="E25" s="174"/>
      <c r="F25" s="180">
        <f>SUM(F26:F27)</f>
        <v>0</v>
      </c>
      <c r="G25" s="174">
        <f>SUM(G26:G27)</f>
        <v>301</v>
      </c>
      <c r="H25" s="104"/>
      <c r="I25" s="175"/>
      <c r="J25" s="175"/>
      <c r="K25" s="175"/>
      <c r="L25" s="176"/>
      <c r="M25" s="177"/>
      <c r="N25" s="177"/>
      <c r="O25" s="32"/>
      <c r="P25" s="38"/>
      <c r="Q25" s="38"/>
      <c r="R25" s="38"/>
      <c r="S25" s="38"/>
      <c r="T25" s="38"/>
      <c r="U25" s="38"/>
      <c r="V25" s="39"/>
      <c r="W25" s="39"/>
      <c r="X25" s="40"/>
    </row>
    <row r="26" spans="1:24" s="1" customFormat="1" ht="42.75" customHeight="1" x14ac:dyDescent="0.2">
      <c r="A26" s="198"/>
      <c r="B26" s="266" t="s">
        <v>209</v>
      </c>
      <c r="C26" s="172"/>
      <c r="D26" s="173">
        <f t="shared" si="1"/>
        <v>276</v>
      </c>
      <c r="E26" s="174"/>
      <c r="F26" s="181"/>
      <c r="G26" s="255">
        <v>276</v>
      </c>
      <c r="H26" s="104"/>
      <c r="I26" s="175"/>
      <c r="J26" s="175"/>
      <c r="K26" s="175"/>
      <c r="L26" s="176"/>
      <c r="M26" s="177"/>
      <c r="N26" s="177"/>
      <c r="O26" s="32"/>
      <c r="P26" s="38"/>
      <c r="Q26" s="38"/>
      <c r="R26" s="38"/>
      <c r="S26" s="38"/>
      <c r="T26" s="38"/>
      <c r="U26" s="38"/>
      <c r="V26" s="39"/>
      <c r="W26" s="39"/>
      <c r="X26" s="40"/>
    </row>
    <row r="27" spans="1:24" s="1" customFormat="1" ht="16.5" x14ac:dyDescent="0.2">
      <c r="A27" s="198"/>
      <c r="B27" s="266" t="s">
        <v>210</v>
      </c>
      <c r="C27" s="172"/>
      <c r="D27" s="173">
        <f t="shared" si="1"/>
        <v>25</v>
      </c>
      <c r="E27" s="174"/>
      <c r="F27" s="181"/>
      <c r="G27" s="255">
        <v>25</v>
      </c>
      <c r="H27" s="104"/>
      <c r="I27" s="175"/>
      <c r="J27" s="175"/>
      <c r="K27" s="175"/>
      <c r="L27" s="176"/>
      <c r="M27" s="177"/>
      <c r="N27" s="177"/>
      <c r="O27" s="32"/>
      <c r="P27" s="38"/>
      <c r="Q27" s="38"/>
      <c r="R27" s="38"/>
      <c r="S27" s="38"/>
      <c r="T27" s="38"/>
      <c r="U27" s="38"/>
      <c r="V27" s="39"/>
      <c r="W27" s="39"/>
      <c r="X27" s="40"/>
    </row>
    <row r="28" spans="1:24" s="1" customFormat="1" ht="17.25" x14ac:dyDescent="0.2">
      <c r="A28" s="184" t="s">
        <v>103</v>
      </c>
      <c r="B28" s="182" t="s">
        <v>105</v>
      </c>
      <c r="C28" s="172"/>
      <c r="D28" s="173">
        <f t="shared" si="1"/>
        <v>2371</v>
      </c>
      <c r="E28" s="174"/>
      <c r="F28" s="183">
        <f>SUM(F29:F32)</f>
        <v>0</v>
      </c>
      <c r="G28" s="174">
        <f>SUM(G29:G32)</f>
        <v>2371</v>
      </c>
      <c r="H28" s="104"/>
      <c r="I28" s="175"/>
      <c r="J28" s="175"/>
      <c r="K28" s="175"/>
      <c r="L28" s="176"/>
      <c r="M28" s="177"/>
      <c r="N28" s="177"/>
      <c r="O28" s="32"/>
      <c r="P28" s="38"/>
      <c r="Q28" s="38"/>
      <c r="R28" s="38"/>
      <c r="S28" s="38"/>
      <c r="T28" s="38"/>
      <c r="U28" s="38"/>
      <c r="V28" s="39"/>
      <c r="W28" s="39"/>
      <c r="X28" s="40"/>
    </row>
    <row r="29" spans="1:24" s="1" customFormat="1" ht="31.5" x14ac:dyDescent="0.2">
      <c r="A29" s="184"/>
      <c r="B29" s="268" t="s">
        <v>211</v>
      </c>
      <c r="C29" s="172"/>
      <c r="D29" s="189">
        <f t="shared" si="1"/>
        <v>191</v>
      </c>
      <c r="E29" s="174"/>
      <c r="F29" s="181"/>
      <c r="G29" s="255">
        <v>191</v>
      </c>
      <c r="H29" s="104"/>
      <c r="I29" s="175"/>
      <c r="J29" s="175"/>
      <c r="K29" s="175"/>
      <c r="L29" s="176"/>
      <c r="M29" s="177"/>
      <c r="N29" s="177"/>
      <c r="O29" s="32"/>
      <c r="P29" s="38"/>
      <c r="Q29" s="38"/>
      <c r="R29" s="38"/>
      <c r="S29" s="38"/>
      <c r="T29" s="38"/>
      <c r="U29" s="38"/>
      <c r="V29" s="39"/>
      <c r="W29" s="39"/>
      <c r="X29" s="40"/>
    </row>
    <row r="30" spans="1:24" s="1" customFormat="1" ht="31.5" x14ac:dyDescent="0.2">
      <c r="A30" s="184"/>
      <c r="B30" s="268" t="s">
        <v>212</v>
      </c>
      <c r="C30" s="172"/>
      <c r="D30" s="189">
        <f t="shared" si="1"/>
        <v>80</v>
      </c>
      <c r="E30" s="174"/>
      <c r="F30" s="181"/>
      <c r="G30" s="255">
        <v>80</v>
      </c>
      <c r="H30" s="104"/>
      <c r="I30" s="175"/>
      <c r="J30" s="175"/>
      <c r="K30" s="175"/>
      <c r="L30" s="176"/>
      <c r="M30" s="177"/>
      <c r="N30" s="177"/>
      <c r="O30" s="32"/>
      <c r="P30" s="38"/>
      <c r="Q30" s="38"/>
      <c r="R30" s="38"/>
      <c r="S30" s="38"/>
      <c r="T30" s="38"/>
      <c r="U30" s="38"/>
      <c r="V30" s="39"/>
      <c r="W30" s="39"/>
      <c r="X30" s="40"/>
    </row>
    <row r="31" spans="1:24" s="1" customFormat="1" ht="47.25" x14ac:dyDescent="0.2">
      <c r="A31" s="184"/>
      <c r="B31" s="268" t="s">
        <v>213</v>
      </c>
      <c r="C31" s="172"/>
      <c r="D31" s="189">
        <f t="shared" si="1"/>
        <v>300</v>
      </c>
      <c r="E31" s="174"/>
      <c r="F31" s="179"/>
      <c r="G31" s="255">
        <v>300</v>
      </c>
      <c r="H31" s="104"/>
      <c r="I31" s="175"/>
      <c r="J31" s="175"/>
      <c r="K31" s="175"/>
      <c r="L31" s="176"/>
      <c r="M31" s="177"/>
      <c r="N31" s="177"/>
      <c r="O31" s="32"/>
      <c r="P31" s="38"/>
      <c r="Q31" s="38"/>
      <c r="R31" s="38"/>
      <c r="S31" s="38"/>
      <c r="T31" s="38"/>
      <c r="U31" s="38"/>
      <c r="V31" s="39"/>
      <c r="W31" s="39"/>
      <c r="X31" s="40"/>
    </row>
    <row r="32" spans="1:24" s="1" customFormat="1" ht="63" x14ac:dyDescent="0.2">
      <c r="A32" s="184"/>
      <c r="B32" s="268" t="s">
        <v>214</v>
      </c>
      <c r="C32" s="172"/>
      <c r="D32" s="189">
        <f t="shared" si="1"/>
        <v>1800</v>
      </c>
      <c r="E32" s="174"/>
      <c r="F32" s="179"/>
      <c r="G32" s="255">
        <v>1800</v>
      </c>
      <c r="H32" s="104"/>
      <c r="I32" s="175"/>
      <c r="J32" s="175"/>
      <c r="K32" s="175"/>
      <c r="L32" s="176"/>
      <c r="M32" s="177"/>
      <c r="N32" s="177"/>
      <c r="O32" s="32"/>
      <c r="P32" s="38"/>
      <c r="Q32" s="38"/>
      <c r="R32" s="38"/>
      <c r="S32" s="38"/>
      <c r="T32" s="38"/>
      <c r="U32" s="38"/>
      <c r="V32" s="39"/>
      <c r="W32" s="39"/>
      <c r="X32" s="40"/>
    </row>
    <row r="33" spans="1:24" s="1" customFormat="1" ht="17.25" x14ac:dyDescent="0.2">
      <c r="A33" s="184" t="s">
        <v>104</v>
      </c>
      <c r="B33" s="196" t="s">
        <v>107</v>
      </c>
      <c r="C33" s="172"/>
      <c r="D33" s="173">
        <f t="shared" si="1"/>
        <v>900</v>
      </c>
      <c r="E33" s="174"/>
      <c r="F33" s="180"/>
      <c r="G33" s="174">
        <f>SUM(G34:G36)</f>
        <v>900</v>
      </c>
      <c r="H33" s="104"/>
      <c r="I33" s="175"/>
      <c r="J33" s="175"/>
      <c r="K33" s="175"/>
      <c r="L33" s="176"/>
      <c r="M33" s="177"/>
      <c r="N33" s="177"/>
      <c r="O33" s="32"/>
      <c r="P33" s="38"/>
      <c r="Q33" s="38"/>
      <c r="R33" s="38"/>
      <c r="S33" s="38"/>
      <c r="T33" s="38"/>
      <c r="U33" s="38"/>
      <c r="V33" s="39"/>
      <c r="W33" s="39"/>
      <c r="X33" s="40"/>
    </row>
    <row r="34" spans="1:24" s="1" customFormat="1" ht="17.25" x14ac:dyDescent="0.2">
      <c r="A34" s="184"/>
      <c r="B34" s="186" t="s">
        <v>108</v>
      </c>
      <c r="C34" s="172"/>
      <c r="D34" s="189">
        <f t="shared" si="1"/>
        <v>50</v>
      </c>
      <c r="E34" s="174"/>
      <c r="F34" s="185"/>
      <c r="G34" s="255">
        <v>50</v>
      </c>
      <c r="H34" s="104"/>
      <c r="I34" s="175"/>
      <c r="J34" s="175"/>
      <c r="K34" s="175"/>
      <c r="L34" s="176"/>
      <c r="M34" s="177"/>
      <c r="N34" s="177"/>
      <c r="O34" s="32"/>
      <c r="P34" s="38"/>
      <c r="Q34" s="38"/>
      <c r="R34" s="38"/>
      <c r="S34" s="38"/>
      <c r="T34" s="38"/>
      <c r="U34" s="38"/>
      <c r="V34" s="39"/>
      <c r="W34" s="39"/>
      <c r="X34" s="40"/>
    </row>
    <row r="35" spans="1:24" s="1" customFormat="1" ht="42.75" customHeight="1" x14ac:dyDescent="0.2">
      <c r="A35" s="184"/>
      <c r="B35" s="186" t="s">
        <v>140</v>
      </c>
      <c r="C35" s="172"/>
      <c r="D35" s="189">
        <f t="shared" si="1"/>
        <v>450</v>
      </c>
      <c r="E35" s="174"/>
      <c r="F35" s="185"/>
      <c r="G35" s="255">
        <v>450</v>
      </c>
      <c r="H35" s="104"/>
      <c r="I35" s="175"/>
      <c r="J35" s="175"/>
      <c r="K35" s="175"/>
      <c r="L35" s="176"/>
      <c r="M35" s="177"/>
      <c r="N35" s="177"/>
      <c r="O35" s="32"/>
      <c r="P35" s="38"/>
      <c r="Q35" s="38"/>
      <c r="R35" s="38"/>
      <c r="S35" s="38"/>
      <c r="T35" s="38"/>
      <c r="U35" s="38"/>
      <c r="V35" s="39"/>
      <c r="W35" s="39"/>
      <c r="X35" s="40"/>
    </row>
    <row r="36" spans="1:24" s="1" customFormat="1" ht="36" customHeight="1" x14ac:dyDescent="0.2">
      <c r="A36" s="184"/>
      <c r="B36" s="186" t="s">
        <v>109</v>
      </c>
      <c r="C36" s="172"/>
      <c r="D36" s="189">
        <f t="shared" si="1"/>
        <v>400</v>
      </c>
      <c r="E36" s="174"/>
      <c r="F36" s="185"/>
      <c r="G36" s="255">
        <v>400</v>
      </c>
      <c r="H36" s="104"/>
      <c r="I36" s="175"/>
      <c r="J36" s="175"/>
      <c r="K36" s="175"/>
      <c r="L36" s="176"/>
      <c r="M36" s="177"/>
      <c r="N36" s="177"/>
      <c r="O36" s="32"/>
      <c r="P36" s="38"/>
      <c r="Q36" s="38"/>
      <c r="R36" s="38"/>
      <c r="S36" s="38"/>
      <c r="T36" s="38"/>
      <c r="U36" s="38"/>
      <c r="V36" s="39"/>
      <c r="W36" s="39"/>
      <c r="X36" s="40"/>
    </row>
    <row r="37" spans="1:24" s="1" customFormat="1" ht="49.5" x14ac:dyDescent="0.2">
      <c r="A37" s="184" t="s">
        <v>106</v>
      </c>
      <c r="B37" s="195" t="s">
        <v>216</v>
      </c>
      <c r="C37" s="195"/>
      <c r="D37" s="173">
        <f t="shared" ref="D37" si="2">F37+G37</f>
        <v>6000</v>
      </c>
      <c r="E37" s="173"/>
      <c r="F37" s="173"/>
      <c r="G37" s="173">
        <v>6000</v>
      </c>
      <c r="H37" s="173"/>
      <c r="I37" s="175"/>
      <c r="J37" s="175"/>
      <c r="K37" s="175"/>
      <c r="L37" s="176"/>
      <c r="M37" s="177"/>
      <c r="N37" s="177"/>
      <c r="O37" s="32"/>
      <c r="P37" s="38"/>
      <c r="Q37" s="38"/>
      <c r="R37" s="38"/>
      <c r="S37" s="38"/>
      <c r="T37" s="38"/>
      <c r="U37" s="38"/>
      <c r="V37" s="39"/>
      <c r="W37" s="39"/>
      <c r="X37" s="40"/>
    </row>
    <row r="38" spans="1:24" s="1" customFormat="1" ht="33" x14ac:dyDescent="0.2">
      <c r="A38" s="337" t="s">
        <v>51</v>
      </c>
      <c r="B38" s="131" t="s">
        <v>111</v>
      </c>
      <c r="C38" s="172"/>
      <c r="D38" s="173">
        <f t="shared" si="1"/>
        <v>49</v>
      </c>
      <c r="E38" s="174"/>
      <c r="F38" s="173">
        <v>49</v>
      </c>
      <c r="G38" s="174"/>
      <c r="H38" s="104"/>
      <c r="I38" s="175"/>
      <c r="J38" s="175"/>
      <c r="K38" s="175"/>
      <c r="L38" s="176"/>
      <c r="M38" s="177"/>
      <c r="N38" s="177"/>
      <c r="O38" s="32"/>
      <c r="P38" s="38"/>
      <c r="Q38" s="38"/>
      <c r="R38" s="38"/>
      <c r="S38" s="38"/>
      <c r="T38" s="38"/>
      <c r="U38" s="38"/>
      <c r="V38" s="39"/>
      <c r="W38" s="39"/>
      <c r="X38" s="40"/>
    </row>
    <row r="39" spans="1:24" s="1" customFormat="1" ht="198" x14ac:dyDescent="0.2">
      <c r="A39" s="337" t="s">
        <v>110</v>
      </c>
      <c r="B39" s="133" t="s">
        <v>259</v>
      </c>
      <c r="C39" s="172"/>
      <c r="D39" s="173">
        <f t="shared" si="1"/>
        <v>250</v>
      </c>
      <c r="E39" s="174"/>
      <c r="F39" s="173">
        <f>F40</f>
        <v>150</v>
      </c>
      <c r="G39" s="173">
        <f>G41</f>
        <v>100</v>
      </c>
      <c r="H39" s="104"/>
      <c r="I39" s="175"/>
      <c r="J39" s="175"/>
      <c r="K39" s="175"/>
      <c r="L39" s="176"/>
      <c r="M39" s="177"/>
      <c r="N39" s="177"/>
      <c r="O39" s="32"/>
      <c r="P39" s="38"/>
      <c r="Q39" s="38"/>
      <c r="R39" s="38"/>
      <c r="S39" s="38"/>
      <c r="T39" s="38"/>
      <c r="U39" s="38"/>
      <c r="V39" s="39"/>
      <c r="W39" s="39"/>
      <c r="X39" s="40"/>
    </row>
    <row r="40" spans="1:24" s="1" customFormat="1" ht="132" x14ac:dyDescent="0.2">
      <c r="A40" s="199"/>
      <c r="B40" s="187" t="s">
        <v>260</v>
      </c>
      <c r="C40" s="188"/>
      <c r="D40" s="189">
        <f t="shared" si="1"/>
        <v>150</v>
      </c>
      <c r="E40" s="189"/>
      <c r="F40" s="189">
        <v>150</v>
      </c>
      <c r="G40" s="256"/>
      <c r="H40" s="103"/>
      <c r="I40" s="175"/>
      <c r="J40" s="175"/>
      <c r="K40" s="175"/>
      <c r="L40" s="176"/>
      <c r="M40" s="177"/>
      <c r="N40" s="177"/>
      <c r="O40" s="32"/>
      <c r="P40" s="38"/>
      <c r="Q40" s="38"/>
      <c r="R40" s="38"/>
      <c r="S40" s="38"/>
      <c r="T40" s="38"/>
      <c r="U40" s="38"/>
      <c r="V40" s="39"/>
      <c r="W40" s="39"/>
      <c r="X40" s="40"/>
    </row>
    <row r="41" spans="1:24" s="1" customFormat="1" ht="49.5" x14ac:dyDescent="0.2">
      <c r="A41" s="199"/>
      <c r="B41" s="261" t="s">
        <v>261</v>
      </c>
      <c r="C41" s="188"/>
      <c r="D41" s="189">
        <f t="shared" si="1"/>
        <v>100</v>
      </c>
      <c r="E41" s="189"/>
      <c r="F41" s="189"/>
      <c r="G41" s="369">
        <v>100</v>
      </c>
      <c r="H41" s="103"/>
      <c r="I41" s="175"/>
      <c r="J41" s="175"/>
      <c r="K41" s="175"/>
      <c r="L41" s="176"/>
      <c r="M41" s="177"/>
      <c r="N41" s="177"/>
      <c r="O41" s="32"/>
      <c r="P41" s="38"/>
      <c r="Q41" s="38"/>
      <c r="R41" s="38"/>
      <c r="S41" s="38"/>
      <c r="T41" s="38"/>
      <c r="U41" s="38"/>
      <c r="V41" s="39"/>
      <c r="W41" s="39"/>
      <c r="X41" s="40"/>
    </row>
    <row r="42" spans="1:24" s="1" customFormat="1" ht="16.5" x14ac:dyDescent="0.2">
      <c r="A42" s="337" t="s">
        <v>112</v>
      </c>
      <c r="B42" s="133" t="s">
        <v>114</v>
      </c>
      <c r="C42" s="172"/>
      <c r="D42" s="173">
        <f t="shared" si="1"/>
        <v>50</v>
      </c>
      <c r="E42" s="174"/>
      <c r="F42" s="173">
        <v>50</v>
      </c>
      <c r="G42" s="174"/>
      <c r="H42" s="104"/>
      <c r="I42" s="175"/>
      <c r="J42" s="175"/>
      <c r="K42" s="175"/>
      <c r="L42" s="176"/>
      <c r="M42" s="177"/>
      <c r="N42" s="177"/>
      <c r="O42" s="32"/>
      <c r="P42" s="38"/>
      <c r="Q42" s="38"/>
      <c r="R42" s="38"/>
      <c r="S42" s="38"/>
      <c r="T42" s="38"/>
      <c r="U42" s="38"/>
      <c r="V42" s="39"/>
      <c r="W42" s="39"/>
      <c r="X42" s="40"/>
    </row>
    <row r="43" spans="1:24" s="1" customFormat="1" ht="16.5" x14ac:dyDescent="0.2">
      <c r="A43" s="191" t="s">
        <v>113</v>
      </c>
      <c r="B43" s="133" t="s">
        <v>139</v>
      </c>
      <c r="C43" s="172"/>
      <c r="D43" s="173">
        <f t="shared" si="1"/>
        <v>20</v>
      </c>
      <c r="E43" s="174"/>
      <c r="F43" s="173">
        <v>20</v>
      </c>
      <c r="G43" s="174"/>
      <c r="H43" s="104"/>
      <c r="I43" s="175"/>
      <c r="J43" s="175"/>
      <c r="K43" s="175"/>
      <c r="L43" s="176"/>
      <c r="M43" s="177"/>
      <c r="N43" s="177"/>
      <c r="O43" s="32"/>
      <c r="P43" s="38"/>
      <c r="Q43" s="38"/>
      <c r="R43" s="38"/>
      <c r="S43" s="38"/>
      <c r="T43" s="38"/>
      <c r="U43" s="38"/>
      <c r="V43" s="39"/>
      <c r="W43" s="39"/>
      <c r="X43" s="40"/>
    </row>
    <row r="44" spans="1:24" s="1" customFormat="1" ht="33" x14ac:dyDescent="0.2">
      <c r="A44" s="190" t="s">
        <v>115</v>
      </c>
      <c r="B44" s="133" t="s">
        <v>217</v>
      </c>
      <c r="C44" s="172"/>
      <c r="D44" s="173">
        <f t="shared" si="1"/>
        <v>370</v>
      </c>
      <c r="E44" s="174"/>
      <c r="F44" s="173">
        <v>370</v>
      </c>
      <c r="G44" s="174"/>
      <c r="H44" s="104"/>
      <c r="I44" s="175"/>
      <c r="J44" s="175"/>
      <c r="K44" s="175"/>
      <c r="L44" s="176"/>
      <c r="M44" s="177"/>
      <c r="N44" s="177"/>
      <c r="O44" s="32"/>
      <c r="P44" s="38"/>
      <c r="Q44" s="38"/>
      <c r="R44" s="38"/>
      <c r="S44" s="38"/>
      <c r="T44" s="38"/>
      <c r="U44" s="38"/>
      <c r="V44" s="39"/>
      <c r="W44" s="39"/>
      <c r="X44" s="40"/>
    </row>
    <row r="45" spans="1:24" s="1" customFormat="1" ht="57.75" customHeight="1" x14ac:dyDescent="0.2">
      <c r="A45" s="337" t="s">
        <v>116</v>
      </c>
      <c r="B45" s="131" t="s">
        <v>218</v>
      </c>
      <c r="C45" s="172"/>
      <c r="D45" s="269">
        <f t="shared" si="1"/>
        <v>1</v>
      </c>
      <c r="E45" s="174"/>
      <c r="F45" s="269">
        <v>1</v>
      </c>
      <c r="G45" s="174"/>
      <c r="H45" s="104"/>
      <c r="I45" s="175"/>
      <c r="J45" s="175"/>
      <c r="K45" s="175"/>
      <c r="L45" s="176"/>
      <c r="M45" s="177"/>
      <c r="N45" s="177"/>
      <c r="O45" s="32"/>
      <c r="P45" s="38"/>
      <c r="Q45" s="38"/>
      <c r="R45" s="38"/>
      <c r="S45" s="38"/>
      <c r="T45" s="38"/>
      <c r="U45" s="38"/>
      <c r="V45" s="39"/>
      <c r="W45" s="39"/>
      <c r="X45" s="40"/>
    </row>
    <row r="46" spans="1:24" s="1" customFormat="1" ht="60" customHeight="1" x14ac:dyDescent="0.2">
      <c r="A46" s="337" t="s">
        <v>176</v>
      </c>
      <c r="B46" s="131" t="s">
        <v>203</v>
      </c>
      <c r="C46" s="172"/>
      <c r="D46" s="173">
        <f t="shared" si="1"/>
        <v>3798</v>
      </c>
      <c r="E46" s="174"/>
      <c r="F46" s="173">
        <f>SUM(F55:F58)</f>
        <v>3328</v>
      </c>
      <c r="G46" s="173">
        <f>SUM(G47:G51)</f>
        <v>470</v>
      </c>
      <c r="H46" s="104"/>
      <c r="I46" s="175"/>
      <c r="J46" s="175"/>
      <c r="K46" s="175"/>
      <c r="L46" s="176"/>
      <c r="M46" s="177"/>
      <c r="N46" s="177"/>
      <c r="O46" s="32"/>
      <c r="P46" s="38"/>
      <c r="Q46" s="38"/>
      <c r="R46" s="38"/>
      <c r="S46" s="38"/>
      <c r="T46" s="38"/>
      <c r="U46" s="38"/>
      <c r="V46" s="39"/>
      <c r="W46" s="39"/>
      <c r="X46" s="40"/>
    </row>
    <row r="47" spans="1:24" s="1" customFormat="1" ht="70.5" customHeight="1" x14ac:dyDescent="0.2">
      <c r="A47" s="392"/>
      <c r="B47" s="182" t="s">
        <v>215</v>
      </c>
      <c r="C47" s="393"/>
      <c r="D47" s="272">
        <f>F47+G47</f>
        <v>90</v>
      </c>
      <c r="E47" s="264"/>
      <c r="F47" s="264"/>
      <c r="G47" s="272">
        <v>90</v>
      </c>
      <c r="H47" s="104"/>
      <c r="I47" s="175"/>
      <c r="J47" s="175"/>
      <c r="K47" s="175"/>
      <c r="L47" s="176"/>
      <c r="M47" s="177"/>
      <c r="N47" s="177"/>
      <c r="O47" s="32"/>
      <c r="P47" s="38"/>
      <c r="Q47" s="38"/>
      <c r="R47" s="38"/>
      <c r="S47" s="38"/>
      <c r="T47" s="38"/>
      <c r="U47" s="38"/>
      <c r="V47" s="39"/>
      <c r="W47" s="39"/>
      <c r="X47" s="40"/>
    </row>
    <row r="48" spans="1:24" s="1" customFormat="1" ht="42" customHeight="1" x14ac:dyDescent="0.2">
      <c r="A48" s="392"/>
      <c r="B48" s="182" t="s">
        <v>204</v>
      </c>
      <c r="C48" s="393"/>
      <c r="D48" s="272">
        <f t="shared" ref="D48:D50" si="3">F48+G48</f>
        <v>50</v>
      </c>
      <c r="E48" s="264"/>
      <c r="F48" s="264"/>
      <c r="G48" s="272">
        <v>50</v>
      </c>
      <c r="H48" s="104"/>
      <c r="I48" s="175"/>
      <c r="J48" s="175"/>
      <c r="K48" s="175"/>
      <c r="L48" s="176"/>
      <c r="M48" s="177"/>
      <c r="N48" s="177"/>
      <c r="O48" s="32"/>
      <c r="P48" s="38"/>
      <c r="Q48" s="38"/>
      <c r="R48" s="38"/>
      <c r="S48" s="38"/>
      <c r="T48" s="38"/>
      <c r="U48" s="38"/>
      <c r="V48" s="39"/>
      <c r="W48" s="39"/>
      <c r="X48" s="40"/>
    </row>
    <row r="49" spans="1:24" s="1" customFormat="1" ht="23.25" customHeight="1" x14ac:dyDescent="0.2">
      <c r="A49" s="392"/>
      <c r="B49" s="182" t="s">
        <v>205</v>
      </c>
      <c r="C49" s="393"/>
      <c r="D49" s="272">
        <f t="shared" si="3"/>
        <v>30</v>
      </c>
      <c r="E49" s="264"/>
      <c r="F49" s="264"/>
      <c r="G49" s="272">
        <v>30</v>
      </c>
      <c r="H49" s="104"/>
      <c r="I49" s="175"/>
      <c r="J49" s="175"/>
      <c r="K49" s="175"/>
      <c r="L49" s="176"/>
      <c r="M49" s="177"/>
      <c r="N49" s="177"/>
      <c r="O49" s="32"/>
      <c r="P49" s="38"/>
      <c r="Q49" s="38"/>
      <c r="R49" s="38"/>
      <c r="S49" s="38"/>
      <c r="T49" s="38"/>
      <c r="U49" s="38"/>
      <c r="V49" s="39"/>
      <c r="W49" s="39"/>
      <c r="X49" s="40"/>
    </row>
    <row r="50" spans="1:24" s="1" customFormat="1" ht="69" x14ac:dyDescent="0.2">
      <c r="A50" s="392"/>
      <c r="B50" s="182" t="s">
        <v>206</v>
      </c>
      <c r="C50" s="393"/>
      <c r="D50" s="272">
        <f t="shared" si="3"/>
        <v>100</v>
      </c>
      <c r="E50" s="264"/>
      <c r="F50" s="264"/>
      <c r="G50" s="272">
        <v>100</v>
      </c>
      <c r="H50" s="104"/>
      <c r="I50" s="175"/>
      <c r="J50" s="175"/>
      <c r="K50" s="175"/>
      <c r="L50" s="176"/>
      <c r="M50" s="177"/>
      <c r="N50" s="177"/>
      <c r="O50" s="32"/>
      <c r="P50" s="38"/>
      <c r="Q50" s="38"/>
      <c r="R50" s="38"/>
      <c r="S50" s="38"/>
      <c r="T50" s="38"/>
      <c r="U50" s="38"/>
      <c r="V50" s="39"/>
      <c r="W50" s="39"/>
      <c r="X50" s="40"/>
    </row>
    <row r="51" spans="1:24" s="1" customFormat="1" ht="86.25" x14ac:dyDescent="0.2">
      <c r="A51" s="392"/>
      <c r="B51" s="178" t="s">
        <v>295</v>
      </c>
      <c r="C51" s="393"/>
      <c r="D51" s="264"/>
      <c r="E51" s="272"/>
      <c r="F51" s="264"/>
      <c r="G51" s="272">
        <f>SUM(G52:G54)</f>
        <v>200</v>
      </c>
      <c r="H51" s="104"/>
      <c r="I51" s="175"/>
      <c r="J51" s="175"/>
      <c r="K51" s="175"/>
      <c r="L51" s="176"/>
      <c r="M51" s="177"/>
      <c r="N51" s="177"/>
      <c r="O51" s="32"/>
      <c r="P51" s="38"/>
      <c r="Q51" s="38"/>
      <c r="R51" s="38"/>
      <c r="S51" s="38"/>
      <c r="T51" s="38"/>
      <c r="U51" s="38"/>
      <c r="V51" s="39"/>
      <c r="W51" s="39"/>
      <c r="X51" s="40"/>
    </row>
    <row r="52" spans="1:24" s="1" customFormat="1" ht="79.5" customHeight="1" x14ac:dyDescent="0.2">
      <c r="A52" s="392"/>
      <c r="B52" s="273" t="s">
        <v>289</v>
      </c>
      <c r="C52" s="393"/>
      <c r="D52" s="271"/>
      <c r="E52" s="272"/>
      <c r="F52" s="271"/>
      <c r="G52" s="263">
        <v>50</v>
      </c>
      <c r="H52" s="104"/>
      <c r="I52" s="175"/>
      <c r="J52" s="175"/>
      <c r="K52" s="175"/>
      <c r="L52" s="176"/>
      <c r="M52" s="177"/>
      <c r="N52" s="177"/>
      <c r="O52" s="32"/>
      <c r="P52" s="38"/>
      <c r="Q52" s="38"/>
      <c r="R52" s="38"/>
      <c r="S52" s="38"/>
      <c r="T52" s="38"/>
      <c r="U52" s="38"/>
      <c r="V52" s="39"/>
      <c r="W52" s="39"/>
      <c r="X52" s="40"/>
    </row>
    <row r="53" spans="1:24" s="1" customFormat="1" ht="69.75" customHeight="1" x14ac:dyDescent="0.2">
      <c r="A53" s="392"/>
      <c r="B53" s="273" t="s">
        <v>290</v>
      </c>
      <c r="C53" s="393"/>
      <c r="D53" s="271"/>
      <c r="E53" s="272"/>
      <c r="F53" s="271"/>
      <c r="G53" s="263">
        <v>100</v>
      </c>
      <c r="H53" s="104"/>
      <c r="I53" s="175"/>
      <c r="J53" s="175"/>
      <c r="K53" s="175"/>
      <c r="L53" s="176"/>
      <c r="M53" s="177"/>
      <c r="N53" s="177"/>
      <c r="O53" s="32"/>
      <c r="P53" s="38"/>
      <c r="Q53" s="38"/>
      <c r="R53" s="38"/>
      <c r="S53" s="38"/>
      <c r="T53" s="38"/>
      <c r="U53" s="38"/>
      <c r="V53" s="39"/>
      <c r="W53" s="39"/>
      <c r="X53" s="40"/>
    </row>
    <row r="54" spans="1:24" s="1" customFormat="1" ht="106.5" customHeight="1" x14ac:dyDescent="0.2">
      <c r="A54" s="392"/>
      <c r="B54" s="273" t="s">
        <v>291</v>
      </c>
      <c r="C54" s="393"/>
      <c r="D54" s="271"/>
      <c r="E54" s="272"/>
      <c r="F54" s="271"/>
      <c r="G54" s="263">
        <v>50</v>
      </c>
      <c r="H54" s="104"/>
      <c r="I54" s="175"/>
      <c r="J54" s="175"/>
      <c r="K54" s="175"/>
      <c r="L54" s="176"/>
      <c r="M54" s="177"/>
      <c r="N54" s="177"/>
      <c r="O54" s="32"/>
      <c r="P54" s="38"/>
      <c r="Q54" s="38"/>
      <c r="R54" s="38"/>
      <c r="S54" s="38"/>
      <c r="T54" s="38"/>
      <c r="U54" s="38"/>
      <c r="V54" s="39"/>
      <c r="W54" s="39"/>
      <c r="X54" s="40"/>
    </row>
    <row r="55" spans="1:24" s="1" customFormat="1" ht="60" customHeight="1" x14ac:dyDescent="0.2">
      <c r="A55" s="337"/>
      <c r="B55" s="187" t="s">
        <v>219</v>
      </c>
      <c r="C55" s="172"/>
      <c r="D55" s="189">
        <f t="shared" si="1"/>
        <v>2738</v>
      </c>
      <c r="E55" s="174"/>
      <c r="F55" s="189">
        <v>2738</v>
      </c>
      <c r="G55" s="189"/>
      <c r="H55" s="104"/>
      <c r="I55" s="175"/>
      <c r="J55" s="175"/>
      <c r="K55" s="175"/>
      <c r="L55" s="176"/>
      <c r="M55" s="177"/>
      <c r="N55" s="177"/>
      <c r="O55" s="32"/>
      <c r="P55" s="38"/>
      <c r="Q55" s="38"/>
      <c r="R55" s="38"/>
      <c r="S55" s="38"/>
      <c r="T55" s="38"/>
      <c r="U55" s="38"/>
      <c r="V55" s="39"/>
      <c r="W55" s="39"/>
      <c r="X55" s="40"/>
    </row>
    <row r="56" spans="1:24" s="1" customFormat="1" ht="124.5" customHeight="1" x14ac:dyDescent="0.2">
      <c r="A56" s="337"/>
      <c r="B56" s="187" t="s">
        <v>286</v>
      </c>
      <c r="C56" s="270"/>
      <c r="D56" s="189">
        <f t="shared" si="1"/>
        <v>290</v>
      </c>
      <c r="E56" s="255"/>
      <c r="F56" s="189">
        <v>290</v>
      </c>
      <c r="G56" s="173"/>
      <c r="H56" s="104"/>
      <c r="I56" s="175"/>
      <c r="J56" s="175"/>
      <c r="K56" s="175"/>
      <c r="L56" s="176"/>
      <c r="M56" s="177"/>
      <c r="N56" s="177"/>
      <c r="O56" s="32"/>
      <c r="P56" s="38"/>
      <c r="Q56" s="38"/>
      <c r="R56" s="38"/>
      <c r="S56" s="38"/>
      <c r="T56" s="38"/>
      <c r="U56" s="38"/>
      <c r="V56" s="39"/>
      <c r="W56" s="39"/>
      <c r="X56" s="40"/>
    </row>
    <row r="57" spans="1:24" s="1" customFormat="1" ht="42.75" customHeight="1" x14ac:dyDescent="0.2">
      <c r="A57" s="191"/>
      <c r="B57" s="187" t="s">
        <v>287</v>
      </c>
      <c r="C57" s="270"/>
      <c r="D57" s="189">
        <f t="shared" si="1"/>
        <v>100</v>
      </c>
      <c r="E57" s="255"/>
      <c r="F57" s="189">
        <v>100</v>
      </c>
      <c r="G57" s="174"/>
      <c r="H57" s="104"/>
      <c r="I57" s="175"/>
      <c r="J57" s="175"/>
      <c r="K57" s="175"/>
      <c r="L57" s="176"/>
      <c r="M57" s="177"/>
      <c r="N57" s="177"/>
      <c r="O57" s="32"/>
      <c r="P57" s="38"/>
      <c r="Q57" s="38"/>
      <c r="R57" s="38"/>
      <c r="S57" s="38"/>
      <c r="T57" s="38"/>
      <c r="U57" s="38"/>
      <c r="V57" s="39"/>
      <c r="W57" s="39"/>
      <c r="X57" s="40"/>
    </row>
    <row r="58" spans="1:24" s="1" customFormat="1" ht="42.75" customHeight="1" x14ac:dyDescent="0.2">
      <c r="A58" s="191"/>
      <c r="B58" s="187" t="s">
        <v>288</v>
      </c>
      <c r="C58" s="172"/>
      <c r="D58" s="189">
        <f t="shared" si="1"/>
        <v>200</v>
      </c>
      <c r="E58" s="174"/>
      <c r="F58" s="189">
        <v>200</v>
      </c>
      <c r="G58" s="174"/>
      <c r="H58" s="104"/>
      <c r="I58" s="175"/>
      <c r="J58" s="175"/>
      <c r="K58" s="175"/>
      <c r="L58" s="176"/>
      <c r="M58" s="177"/>
      <c r="N58" s="177"/>
      <c r="O58" s="32"/>
      <c r="P58" s="38"/>
      <c r="Q58" s="38"/>
      <c r="R58" s="38"/>
      <c r="S58" s="38"/>
      <c r="T58" s="38"/>
      <c r="U58" s="38"/>
      <c r="V58" s="39"/>
      <c r="W58" s="39"/>
      <c r="X58" s="40"/>
    </row>
    <row r="59" spans="1:24" s="1" customFormat="1" ht="49.5" x14ac:dyDescent="0.2">
      <c r="A59" s="191" t="s">
        <v>177</v>
      </c>
      <c r="B59" s="133" t="s">
        <v>220</v>
      </c>
      <c r="C59" s="172"/>
      <c r="D59" s="173">
        <f t="shared" ref="D59:D66" si="4">F59+G59</f>
        <v>6400</v>
      </c>
      <c r="E59" s="174"/>
      <c r="F59" s="173">
        <f>F60+F66</f>
        <v>6400</v>
      </c>
      <c r="G59" s="173">
        <f>G60+G66</f>
        <v>0</v>
      </c>
      <c r="H59" s="104"/>
      <c r="I59" s="175"/>
      <c r="J59" s="175"/>
      <c r="K59" s="175"/>
      <c r="L59" s="176"/>
      <c r="M59" s="177"/>
      <c r="N59" s="177"/>
      <c r="O59" s="32"/>
      <c r="P59" s="38"/>
      <c r="Q59" s="38"/>
      <c r="R59" s="38"/>
      <c r="S59" s="38"/>
      <c r="T59" s="38"/>
      <c r="U59" s="38"/>
      <c r="V59" s="39"/>
      <c r="W59" s="39"/>
      <c r="X59" s="40"/>
    </row>
    <row r="60" spans="1:24" s="1" customFormat="1" ht="42.75" customHeight="1" x14ac:dyDescent="0.2">
      <c r="A60" s="191"/>
      <c r="B60" s="131" t="s">
        <v>221</v>
      </c>
      <c r="C60" s="172"/>
      <c r="D60" s="173">
        <f t="shared" si="4"/>
        <v>6300</v>
      </c>
      <c r="E60" s="174"/>
      <c r="F60" s="173">
        <f>SUM(F61:F65)</f>
        <v>6300</v>
      </c>
      <c r="G60" s="174"/>
      <c r="H60" s="104"/>
      <c r="I60" s="175"/>
      <c r="J60" s="175"/>
      <c r="K60" s="175"/>
      <c r="L60" s="176"/>
      <c r="M60" s="177"/>
      <c r="N60" s="177"/>
      <c r="O60" s="32"/>
      <c r="P60" s="38"/>
      <c r="Q60" s="38"/>
      <c r="R60" s="38"/>
      <c r="S60" s="38"/>
      <c r="T60" s="38"/>
      <c r="U60" s="38"/>
      <c r="V60" s="39"/>
      <c r="W60" s="39"/>
      <c r="X60" s="40"/>
    </row>
    <row r="61" spans="1:24" s="1" customFormat="1" ht="195" x14ac:dyDescent="0.2">
      <c r="A61" s="191"/>
      <c r="B61" s="273" t="s">
        <v>304</v>
      </c>
      <c r="C61" s="274"/>
      <c r="D61" s="271">
        <f t="shared" si="4"/>
        <v>2340</v>
      </c>
      <c r="E61" s="263"/>
      <c r="F61" s="271">
        <v>2340</v>
      </c>
      <c r="G61" s="174"/>
      <c r="H61" s="370" t="s">
        <v>245</v>
      </c>
      <c r="I61" s="175"/>
      <c r="J61" s="175"/>
      <c r="K61" s="175"/>
      <c r="L61" s="176"/>
      <c r="M61" s="177"/>
      <c r="N61" s="177"/>
      <c r="O61" s="32"/>
      <c r="P61" s="38"/>
      <c r="Q61" s="38"/>
      <c r="R61" s="38"/>
      <c r="S61" s="38"/>
      <c r="T61" s="38"/>
      <c r="U61" s="38"/>
      <c r="V61" s="39"/>
      <c r="W61" s="39"/>
      <c r="X61" s="40"/>
    </row>
    <row r="62" spans="1:24" s="1" customFormat="1" ht="137.25" customHeight="1" x14ac:dyDescent="0.2">
      <c r="A62" s="184"/>
      <c r="B62" s="275" t="s">
        <v>222</v>
      </c>
      <c r="C62" s="274"/>
      <c r="D62" s="271">
        <f t="shared" si="4"/>
        <v>300</v>
      </c>
      <c r="E62" s="263"/>
      <c r="F62" s="181">
        <v>300</v>
      </c>
      <c r="G62" s="174"/>
      <c r="H62" s="104"/>
      <c r="I62" s="175"/>
      <c r="J62" s="175"/>
      <c r="K62" s="175"/>
      <c r="L62" s="176"/>
      <c r="M62" s="177"/>
      <c r="N62" s="177"/>
      <c r="O62" s="32"/>
      <c r="P62" s="38"/>
      <c r="Q62" s="38"/>
      <c r="R62" s="38"/>
      <c r="S62" s="38"/>
      <c r="T62" s="38"/>
      <c r="U62" s="38"/>
      <c r="V62" s="39"/>
      <c r="W62" s="39"/>
      <c r="X62" s="40"/>
    </row>
    <row r="63" spans="1:24" s="1" customFormat="1" ht="33" x14ac:dyDescent="0.2">
      <c r="A63" s="184"/>
      <c r="B63" s="275" t="s">
        <v>223</v>
      </c>
      <c r="C63" s="274"/>
      <c r="D63" s="181">
        <f t="shared" si="4"/>
        <v>1</v>
      </c>
      <c r="E63" s="181"/>
      <c r="F63" s="181">
        <v>1</v>
      </c>
      <c r="G63" s="174"/>
      <c r="H63" s="104"/>
      <c r="I63" s="175"/>
      <c r="J63" s="175"/>
      <c r="K63" s="175"/>
      <c r="L63" s="176"/>
      <c r="M63" s="177"/>
      <c r="N63" s="177"/>
      <c r="O63" s="32"/>
      <c r="P63" s="38"/>
      <c r="Q63" s="38"/>
      <c r="R63" s="38"/>
      <c r="S63" s="38"/>
      <c r="T63" s="38"/>
      <c r="U63" s="38"/>
      <c r="V63" s="39"/>
      <c r="W63" s="39"/>
      <c r="X63" s="40"/>
    </row>
    <row r="64" spans="1:24" s="1" customFormat="1" ht="99" x14ac:dyDescent="0.2">
      <c r="A64" s="184"/>
      <c r="B64" s="275" t="s">
        <v>224</v>
      </c>
      <c r="C64" s="274"/>
      <c r="D64" s="271">
        <f t="shared" si="4"/>
        <v>3359</v>
      </c>
      <c r="E64" s="263"/>
      <c r="F64" s="271">
        <v>3359</v>
      </c>
      <c r="G64" s="174"/>
      <c r="H64" s="104"/>
      <c r="I64" s="175"/>
      <c r="J64" s="175"/>
      <c r="K64" s="175"/>
      <c r="L64" s="176"/>
      <c r="M64" s="177"/>
      <c r="N64" s="177"/>
      <c r="O64" s="32"/>
      <c r="P64" s="38"/>
      <c r="Q64" s="38"/>
      <c r="R64" s="38"/>
      <c r="S64" s="38"/>
      <c r="T64" s="38"/>
      <c r="U64" s="38"/>
      <c r="V64" s="39"/>
      <c r="W64" s="39"/>
      <c r="X64" s="40"/>
    </row>
    <row r="65" spans="1:24" s="1" customFormat="1" ht="33" x14ac:dyDescent="0.2">
      <c r="A65" s="184"/>
      <c r="B65" s="275" t="s">
        <v>225</v>
      </c>
      <c r="C65" s="274"/>
      <c r="D65" s="271">
        <f t="shared" si="4"/>
        <v>300</v>
      </c>
      <c r="E65" s="263"/>
      <c r="F65" s="271">
        <v>300</v>
      </c>
      <c r="G65" s="174"/>
      <c r="H65" s="104"/>
      <c r="I65" s="175"/>
      <c r="J65" s="175"/>
      <c r="K65" s="175"/>
      <c r="L65" s="176"/>
      <c r="M65" s="177"/>
      <c r="N65" s="177"/>
      <c r="O65" s="32"/>
      <c r="P65" s="38"/>
      <c r="Q65" s="38"/>
      <c r="R65" s="38"/>
      <c r="S65" s="38"/>
      <c r="T65" s="38"/>
      <c r="U65" s="38"/>
      <c r="V65" s="39"/>
      <c r="W65" s="39"/>
      <c r="X65" s="40"/>
    </row>
    <row r="66" spans="1:24" s="1" customFormat="1" ht="42" customHeight="1" x14ac:dyDescent="0.2">
      <c r="A66" s="191"/>
      <c r="B66" s="195" t="s">
        <v>226</v>
      </c>
      <c r="C66" s="172"/>
      <c r="D66" s="173">
        <f t="shared" si="4"/>
        <v>100</v>
      </c>
      <c r="E66" s="174"/>
      <c r="F66" s="173">
        <v>100</v>
      </c>
      <c r="G66" s="174"/>
      <c r="H66" s="104"/>
      <c r="I66" s="175"/>
      <c r="J66" s="175"/>
      <c r="K66" s="175"/>
      <c r="L66" s="176"/>
      <c r="M66" s="177"/>
      <c r="N66" s="177"/>
      <c r="O66" s="32"/>
      <c r="P66" s="38"/>
      <c r="Q66" s="38"/>
      <c r="R66" s="38"/>
      <c r="S66" s="38"/>
      <c r="T66" s="38"/>
      <c r="U66" s="38"/>
      <c r="V66" s="39"/>
      <c r="W66" s="39"/>
      <c r="X66" s="40"/>
    </row>
    <row r="67" spans="1:24" s="9" customFormat="1" x14ac:dyDescent="0.25">
      <c r="A67" s="116"/>
      <c r="B67" s="117"/>
      <c r="C67" s="77"/>
      <c r="D67" s="77"/>
      <c r="E67" s="77"/>
      <c r="F67" s="118"/>
      <c r="G67" s="119"/>
      <c r="H67" s="120"/>
      <c r="I67" s="54"/>
      <c r="J67" s="55"/>
      <c r="K67" s="55"/>
      <c r="L67" s="55"/>
      <c r="M67" s="55"/>
      <c r="N67" s="55"/>
      <c r="O67" s="56"/>
      <c r="P67" s="10"/>
      <c r="Q67" s="10"/>
      <c r="R67" s="10"/>
      <c r="S67" s="10"/>
      <c r="T67" s="10"/>
      <c r="U67" s="10"/>
      <c r="V67" s="10"/>
      <c r="W67" s="10"/>
      <c r="X67" s="57"/>
    </row>
    <row r="68" spans="1:24" s="9" customFormat="1" ht="18.75" x14ac:dyDescent="0.3">
      <c r="A68" s="343"/>
      <c r="B68" s="13" t="s">
        <v>29</v>
      </c>
      <c r="C68" s="7"/>
      <c r="D68" s="4"/>
      <c r="E68" s="4"/>
      <c r="F68" s="402" t="s">
        <v>122</v>
      </c>
      <c r="G68" s="402"/>
      <c r="H68" s="402"/>
      <c r="I68" s="123"/>
      <c r="J68" s="41"/>
      <c r="K68" s="41"/>
      <c r="L68" s="41"/>
      <c r="M68" s="41"/>
      <c r="N68" s="41"/>
      <c r="O68" s="41"/>
      <c r="P68" s="42"/>
      <c r="Q68" s="42"/>
      <c r="R68" s="42"/>
      <c r="S68" s="42"/>
      <c r="T68" s="42"/>
      <c r="U68" s="42"/>
      <c r="V68" s="42"/>
      <c r="W68" s="42"/>
      <c r="X68" s="42"/>
    </row>
    <row r="69" spans="1:24" s="9" customFormat="1" ht="16.899999999999999" customHeight="1" x14ac:dyDescent="0.3">
      <c r="A69" s="344"/>
      <c r="B69" s="14" t="s">
        <v>30</v>
      </c>
      <c r="C69" s="7"/>
      <c r="D69" s="4"/>
      <c r="E69" s="4"/>
      <c r="F69" s="402"/>
      <c r="G69" s="402"/>
      <c r="H69" s="402"/>
      <c r="I69" s="123"/>
      <c r="J69" s="41"/>
      <c r="K69" s="41"/>
      <c r="L69" s="41"/>
      <c r="M69" s="41"/>
      <c r="N69" s="41"/>
      <c r="O69" s="41"/>
      <c r="P69" s="42"/>
      <c r="Q69" s="42"/>
      <c r="R69" s="42"/>
      <c r="S69" s="42"/>
      <c r="T69" s="42"/>
      <c r="U69" s="42"/>
      <c r="V69" s="42"/>
      <c r="W69" s="42"/>
      <c r="X69" s="42"/>
    </row>
    <row r="70" spans="1:24" ht="18.75" x14ac:dyDescent="0.3">
      <c r="A70" s="342"/>
      <c r="B70" s="14" t="s">
        <v>131</v>
      </c>
      <c r="C70" s="7"/>
      <c r="F70" s="17"/>
      <c r="G70" s="339"/>
      <c r="I70" s="43"/>
      <c r="J70" s="43"/>
      <c r="K70" s="43"/>
      <c r="L70" s="43"/>
      <c r="M70" s="43"/>
      <c r="N70" s="43"/>
      <c r="O70" s="43"/>
      <c r="P70" s="368"/>
      <c r="Q70" s="368"/>
      <c r="R70" s="368"/>
      <c r="S70" s="368"/>
      <c r="T70" s="368"/>
      <c r="U70" s="368"/>
      <c r="V70" s="368"/>
      <c r="W70" s="368"/>
      <c r="X70" s="368"/>
    </row>
    <row r="71" spans="1:24" ht="18.75" x14ac:dyDescent="0.3">
      <c r="A71" s="342"/>
      <c r="B71" s="14" t="s">
        <v>31</v>
      </c>
      <c r="C71" s="7"/>
      <c r="F71" s="17"/>
      <c r="G71" s="339"/>
      <c r="I71" s="45"/>
      <c r="J71" s="45"/>
      <c r="K71" s="45"/>
      <c r="L71" s="44"/>
      <c r="M71" s="44"/>
      <c r="N71" s="44"/>
      <c r="O71" s="44"/>
      <c r="P71" s="368"/>
      <c r="Q71" s="368"/>
      <c r="R71" s="368"/>
      <c r="S71" s="368"/>
      <c r="T71" s="368"/>
      <c r="U71" s="368"/>
      <c r="V71" s="368"/>
      <c r="W71" s="368"/>
      <c r="X71" s="368"/>
    </row>
    <row r="72" spans="1:24" ht="18.75" x14ac:dyDescent="0.3">
      <c r="A72" s="342"/>
      <c r="B72" s="7"/>
      <c r="C72" s="7"/>
      <c r="F72" s="17"/>
      <c r="G72" s="11"/>
      <c r="I72" s="47"/>
      <c r="J72" s="47"/>
      <c r="K72" s="48"/>
      <c r="L72" s="46"/>
      <c r="M72" s="46"/>
      <c r="N72" s="46"/>
      <c r="O72" s="46"/>
      <c r="P72" s="368"/>
      <c r="Q72" s="368"/>
      <c r="R72" s="368"/>
      <c r="S72" s="368"/>
      <c r="T72" s="368"/>
      <c r="U72" s="368"/>
      <c r="V72" s="368"/>
      <c r="W72" s="368"/>
      <c r="X72" s="368"/>
    </row>
    <row r="73" spans="1:24" ht="18.75" x14ac:dyDescent="0.3">
      <c r="A73" s="342"/>
      <c r="B73" s="7"/>
      <c r="C73" s="7"/>
      <c r="G73" s="11"/>
      <c r="I73" s="48"/>
      <c r="J73" s="47"/>
      <c r="K73" s="48"/>
      <c r="L73" s="50"/>
      <c r="M73" s="50"/>
      <c r="N73" s="50"/>
      <c r="O73" s="50"/>
      <c r="P73" s="368"/>
      <c r="Q73" s="368"/>
      <c r="R73" s="368"/>
      <c r="S73" s="368"/>
      <c r="T73" s="368"/>
      <c r="U73" s="368"/>
      <c r="V73" s="368"/>
      <c r="W73" s="368"/>
      <c r="X73" s="368"/>
    </row>
    <row r="74" spans="1:24" ht="18.75" x14ac:dyDescent="0.3">
      <c r="A74" s="342"/>
      <c r="C74" s="6"/>
      <c r="D74" s="6"/>
      <c r="E74" s="6"/>
      <c r="F74" s="403" t="s">
        <v>123</v>
      </c>
      <c r="G74" s="403"/>
      <c r="H74" s="403"/>
      <c r="I74" s="48"/>
      <c r="J74" s="47"/>
      <c r="K74" s="48"/>
      <c r="L74" s="50"/>
      <c r="M74" s="50"/>
      <c r="N74" s="50"/>
      <c r="O74" s="50"/>
      <c r="P74" s="368"/>
      <c r="Q74" s="368"/>
      <c r="R74" s="368"/>
      <c r="S74" s="368"/>
      <c r="T74" s="368"/>
      <c r="U74" s="368"/>
      <c r="V74" s="368"/>
      <c r="W74" s="368"/>
      <c r="X74" s="368"/>
    </row>
    <row r="75" spans="1:24" ht="18.75" x14ac:dyDescent="0.3">
      <c r="C75" s="6"/>
      <c r="D75" s="6"/>
      <c r="E75" s="6"/>
      <c r="F75" s="6"/>
      <c r="G75" s="11"/>
      <c r="H75" s="11"/>
      <c r="I75" s="48"/>
      <c r="J75" s="47"/>
      <c r="K75" s="48"/>
      <c r="L75" s="50"/>
      <c r="M75" s="50"/>
      <c r="N75" s="50"/>
      <c r="O75" s="50"/>
      <c r="P75" s="368"/>
      <c r="Q75" s="368"/>
      <c r="R75" s="368"/>
      <c r="S75" s="368"/>
      <c r="T75" s="368"/>
      <c r="U75" s="368"/>
      <c r="V75" s="368"/>
      <c r="W75" s="368"/>
      <c r="X75" s="368"/>
    </row>
    <row r="76" spans="1:24" ht="16.5" x14ac:dyDescent="0.25">
      <c r="C76" s="6"/>
      <c r="D76" s="6"/>
      <c r="E76" s="6"/>
      <c r="F76" s="6"/>
      <c r="G76" s="11"/>
      <c r="I76" s="43"/>
      <c r="J76" s="43"/>
      <c r="K76" s="43"/>
      <c r="L76" s="50"/>
      <c r="M76" s="50"/>
      <c r="N76" s="50"/>
      <c r="O76" s="50"/>
      <c r="P76" s="368"/>
      <c r="Q76" s="368"/>
      <c r="R76" s="368"/>
      <c r="S76" s="368"/>
      <c r="T76" s="368"/>
      <c r="U76" s="368"/>
      <c r="V76" s="368"/>
      <c r="W76" s="368"/>
      <c r="X76" s="368"/>
    </row>
    <row r="77" spans="1:24" ht="16.5" x14ac:dyDescent="0.25">
      <c r="C77" s="6"/>
      <c r="D77" s="6"/>
      <c r="E77" s="6"/>
      <c r="F77" s="6"/>
      <c r="G77" s="11"/>
      <c r="H77" s="11"/>
      <c r="I77" s="50"/>
      <c r="J77" s="50"/>
      <c r="K77" s="50"/>
      <c r="L77" s="50"/>
      <c r="M77" s="50"/>
      <c r="N77" s="50"/>
      <c r="O77" s="50"/>
      <c r="P77" s="368"/>
      <c r="Q77" s="368"/>
      <c r="R77" s="368"/>
      <c r="S77" s="368"/>
      <c r="T77" s="368"/>
      <c r="U77" s="368"/>
      <c r="V77" s="368"/>
      <c r="W77" s="368"/>
      <c r="X77" s="368"/>
    </row>
    <row r="78" spans="1:24" ht="16.5" x14ac:dyDescent="0.25">
      <c r="C78" s="6"/>
      <c r="D78" s="6"/>
      <c r="E78" s="6"/>
      <c r="F78" s="6"/>
      <c r="G78" s="396"/>
      <c r="H78" s="396"/>
      <c r="I78" s="50"/>
      <c r="J78" s="49"/>
      <c r="K78" s="49"/>
      <c r="L78" s="49"/>
      <c r="M78" s="49"/>
      <c r="N78" s="49"/>
      <c r="O78" s="49"/>
      <c r="P78" s="368"/>
      <c r="Q78" s="368"/>
      <c r="R78" s="368"/>
      <c r="S78" s="368"/>
      <c r="T78" s="368"/>
      <c r="U78" s="368"/>
      <c r="V78" s="368"/>
      <c r="W78" s="368"/>
      <c r="X78" s="368"/>
    </row>
    <row r="79" spans="1:24" ht="18.75" x14ac:dyDescent="0.3">
      <c r="C79" s="6"/>
      <c r="D79" s="6"/>
      <c r="E79" s="6"/>
      <c r="F79" s="6"/>
      <c r="G79" s="339"/>
      <c r="H79" s="339"/>
      <c r="I79" s="51"/>
      <c r="J79" s="51"/>
      <c r="K79" s="51"/>
      <c r="L79" s="49"/>
      <c r="M79" s="49"/>
      <c r="N79" s="49"/>
      <c r="O79" s="49"/>
      <c r="P79" s="368"/>
      <c r="Q79" s="368"/>
      <c r="R79" s="368"/>
      <c r="S79" s="368"/>
      <c r="T79" s="368"/>
      <c r="U79" s="368"/>
      <c r="V79" s="368"/>
      <c r="W79" s="368"/>
      <c r="X79" s="368"/>
    </row>
    <row r="80" spans="1:24" ht="16.5" x14ac:dyDescent="0.25">
      <c r="A80" s="53"/>
      <c r="C80" s="6"/>
      <c r="D80" s="6"/>
      <c r="E80" s="6"/>
      <c r="F80" s="6"/>
      <c r="G80" s="6"/>
      <c r="I80" s="49"/>
      <c r="J80" s="49"/>
      <c r="K80" s="49"/>
      <c r="L80" s="49"/>
      <c r="M80" s="49"/>
      <c r="N80" s="49"/>
      <c r="O80" s="49"/>
      <c r="P80" s="368"/>
      <c r="Q80" s="368"/>
      <c r="R80" s="368"/>
      <c r="S80" s="368"/>
      <c r="T80" s="368"/>
      <c r="U80" s="368"/>
      <c r="V80" s="368"/>
      <c r="W80" s="368"/>
      <c r="X80" s="368"/>
    </row>
    <row r="81" spans="1:15" ht="16.5" x14ac:dyDescent="0.25">
      <c r="A81" s="12"/>
      <c r="C81" s="6"/>
      <c r="D81" s="6"/>
      <c r="E81" s="6"/>
      <c r="F81" s="6"/>
      <c r="G81" s="6"/>
      <c r="I81" s="11"/>
      <c r="J81" s="339"/>
      <c r="K81" s="339"/>
      <c r="L81" s="339"/>
      <c r="M81" s="339"/>
      <c r="N81" s="339"/>
      <c r="O81" s="339"/>
    </row>
    <row r="82" spans="1:15" ht="16.5" x14ac:dyDescent="0.25">
      <c r="A82" s="13"/>
      <c r="C82" s="6"/>
      <c r="D82" s="6"/>
      <c r="E82" s="6"/>
      <c r="F82" s="6"/>
      <c r="G82" s="6"/>
      <c r="I82" s="339"/>
    </row>
    <row r="83" spans="1:15" x14ac:dyDescent="0.25">
      <c r="A83" s="14"/>
      <c r="B83" s="12"/>
      <c r="C83" s="6"/>
      <c r="D83" s="6"/>
      <c r="E83" s="6"/>
      <c r="F83" s="6"/>
      <c r="G83" s="6"/>
    </row>
    <row r="84" spans="1:15" x14ac:dyDescent="0.25">
      <c r="A84" s="4"/>
      <c r="B84" s="12"/>
      <c r="C84" s="6"/>
      <c r="D84" s="6"/>
      <c r="E84" s="6"/>
      <c r="F84" s="6"/>
      <c r="G84" s="6"/>
    </row>
    <row r="85" spans="1:15" x14ac:dyDescent="0.25">
      <c r="A85" s="14"/>
      <c r="B85" s="13"/>
      <c r="C85" s="6"/>
      <c r="D85" s="6"/>
      <c r="E85" s="6"/>
      <c r="F85" s="6"/>
      <c r="G85" s="6"/>
    </row>
    <row r="86" spans="1:15" x14ac:dyDescent="0.25">
      <c r="A86" s="14"/>
      <c r="C86" s="6"/>
      <c r="D86" s="6"/>
      <c r="E86" s="6"/>
      <c r="F86" s="6"/>
      <c r="G86" s="6"/>
    </row>
    <row r="87" spans="1:15" x14ac:dyDescent="0.25">
      <c r="A87" s="14"/>
      <c r="B87" s="14"/>
      <c r="C87" s="6"/>
      <c r="D87" s="6"/>
      <c r="E87" s="6"/>
      <c r="F87" s="6"/>
      <c r="G87" s="6"/>
    </row>
    <row r="88" spans="1:15" x14ac:dyDescent="0.25">
      <c r="A88" s="13"/>
      <c r="B88" s="14"/>
      <c r="C88" s="6"/>
      <c r="D88" s="6"/>
      <c r="E88" s="6"/>
      <c r="F88" s="6"/>
      <c r="G88" s="6"/>
    </row>
    <row r="89" spans="1:15" x14ac:dyDescent="0.25">
      <c r="A89" s="14"/>
      <c r="B89" s="14"/>
      <c r="C89" s="6"/>
      <c r="D89" s="6"/>
      <c r="E89" s="6"/>
      <c r="F89" s="6"/>
      <c r="G89" s="6"/>
    </row>
    <row r="90" spans="1:15" x14ac:dyDescent="0.25">
      <c r="A90" s="14"/>
      <c r="B90" s="13"/>
      <c r="C90" s="6"/>
      <c r="D90" s="6"/>
      <c r="E90" s="6"/>
      <c r="F90" s="6"/>
      <c r="G90" s="6"/>
    </row>
    <row r="91" spans="1:15" x14ac:dyDescent="0.25">
      <c r="A91" s="4"/>
      <c r="B91" s="14"/>
      <c r="C91" s="6"/>
      <c r="D91" s="6"/>
      <c r="E91" s="6"/>
      <c r="F91" s="6"/>
      <c r="G91" s="6"/>
    </row>
    <row r="92" spans="1:15" x14ac:dyDescent="0.25">
      <c r="A92" s="4"/>
      <c r="B92" s="14"/>
      <c r="C92" s="6"/>
      <c r="D92" s="6"/>
      <c r="E92" s="6"/>
      <c r="F92" s="6"/>
      <c r="G92" s="6"/>
    </row>
    <row r="93" spans="1:15" x14ac:dyDescent="0.25">
      <c r="A93" s="14"/>
      <c r="C93" s="6"/>
      <c r="D93" s="6"/>
      <c r="E93" s="6"/>
      <c r="F93" s="6"/>
      <c r="G93" s="6"/>
    </row>
    <row r="94" spans="1:15" x14ac:dyDescent="0.25">
      <c r="A94" s="14"/>
    </row>
    <row r="95" spans="1:15" x14ac:dyDescent="0.25">
      <c r="A95" s="14"/>
      <c r="B95" s="14"/>
    </row>
    <row r="96" spans="1:15" x14ac:dyDescent="0.25">
      <c r="A96" s="12"/>
      <c r="B96" s="14"/>
    </row>
    <row r="97" spans="1:2" x14ac:dyDescent="0.25">
      <c r="A97" s="14"/>
      <c r="B97" s="14"/>
    </row>
    <row r="98" spans="1:2" x14ac:dyDescent="0.25">
      <c r="A98" s="14"/>
      <c r="B98" s="12"/>
    </row>
    <row r="99" spans="1:2" x14ac:dyDescent="0.25">
      <c r="A99" s="14"/>
      <c r="B99" s="14"/>
    </row>
    <row r="100" spans="1:2" x14ac:dyDescent="0.25">
      <c r="A100" s="14"/>
      <c r="B100" s="14"/>
    </row>
    <row r="101" spans="1:2" x14ac:dyDescent="0.25">
      <c r="A101" s="14"/>
      <c r="B101" s="14"/>
    </row>
    <row r="102" spans="1:2" x14ac:dyDescent="0.25">
      <c r="A102" s="14"/>
      <c r="B102" s="14"/>
    </row>
    <row r="103" spans="1:2" x14ac:dyDescent="0.25">
      <c r="A103" s="14"/>
      <c r="B103" s="14"/>
    </row>
    <row r="104" spans="1:2" x14ac:dyDescent="0.25">
      <c r="A104" s="14"/>
      <c r="B104" s="14"/>
    </row>
    <row r="105" spans="1:2" x14ac:dyDescent="0.25">
      <c r="A105" s="14"/>
      <c r="B105" s="14"/>
    </row>
    <row r="106" spans="1:2" x14ac:dyDescent="0.25">
      <c r="B106" s="14"/>
    </row>
    <row r="107" spans="1:2" x14ac:dyDescent="0.25">
      <c r="B107" s="14"/>
    </row>
  </sheetData>
  <mergeCells count="27">
    <mergeCell ref="P14:R14"/>
    <mergeCell ref="A10:H10"/>
    <mergeCell ref="D12:D13"/>
    <mergeCell ref="S14:U14"/>
    <mergeCell ref="H12:H13"/>
    <mergeCell ref="M14:N14"/>
    <mergeCell ref="D11:E11"/>
    <mergeCell ref="L13:N13"/>
    <mergeCell ref="J14:K14"/>
    <mergeCell ref="A12:A13"/>
    <mergeCell ref="B12:B13"/>
    <mergeCell ref="I13:K13"/>
    <mergeCell ref="G11:I11"/>
    <mergeCell ref="G78:H78"/>
    <mergeCell ref="F12:G12"/>
    <mergeCell ref="F68:H68"/>
    <mergeCell ref="F69:H69"/>
    <mergeCell ref="F74:H74"/>
    <mergeCell ref="A7:H7"/>
    <mergeCell ref="A9:H9"/>
    <mergeCell ref="A4:B4"/>
    <mergeCell ref="A1:B1"/>
    <mergeCell ref="A2:B2"/>
    <mergeCell ref="A6:H6"/>
    <mergeCell ref="D1:H1"/>
    <mergeCell ref="F4:H4"/>
    <mergeCell ref="D2:H2"/>
  </mergeCells>
  <phoneticPr fontId="27" type="noConversion"/>
  <printOptions horizontalCentered="1"/>
  <pageMargins left="3.9370078740157501E-2" right="0" top="3.9370078740157501E-2" bottom="3.9370078740157501E-2" header="0.511811023622047" footer="0.27559055118110198"/>
  <pageSetup paperSize="9" scale="65" fitToHeight="2" orientation="portrait" r:id="rId1"/>
  <headerFooter alignWithMargins="0"/>
  <ignoredErrors>
    <ignoredError sqref="A14:C14 E14"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topLeftCell="A16" workbookViewId="0">
      <selection activeCell="J34" sqref="J34"/>
    </sheetView>
  </sheetViews>
  <sheetFormatPr defaultRowHeight="12.75" x14ac:dyDescent="0.2"/>
  <cols>
    <col min="1" max="1" width="7.7109375" customWidth="1"/>
    <col min="2" max="2" width="34" customWidth="1"/>
    <col min="3" max="3" width="9.28515625" customWidth="1"/>
    <col min="4" max="4" width="10" customWidth="1"/>
    <col min="9" max="9" width="9.85546875" style="331" bestFit="1" customWidth="1"/>
    <col min="10" max="10" width="14.7109375" customWidth="1"/>
  </cols>
  <sheetData>
    <row r="1" spans="1:10" ht="16.5" x14ac:dyDescent="0.25">
      <c r="A1" s="491" t="s">
        <v>2</v>
      </c>
      <c r="B1" s="491"/>
      <c r="C1" s="396" t="s">
        <v>22</v>
      </c>
      <c r="D1" s="396"/>
      <c r="E1" s="396"/>
      <c r="F1" s="396"/>
      <c r="G1" s="396"/>
      <c r="H1" s="396"/>
      <c r="I1" s="396"/>
      <c r="J1" s="396"/>
    </row>
    <row r="2" spans="1:10" ht="16.5" x14ac:dyDescent="0.25">
      <c r="A2" s="396" t="s">
        <v>5</v>
      </c>
      <c r="B2" s="396"/>
      <c r="C2" s="396" t="s">
        <v>33</v>
      </c>
      <c r="D2" s="396"/>
      <c r="E2" s="396"/>
      <c r="F2" s="396"/>
      <c r="G2" s="396"/>
      <c r="H2" s="396"/>
      <c r="I2" s="396"/>
      <c r="J2" s="396"/>
    </row>
    <row r="3" spans="1:10" ht="18.75" x14ac:dyDescent="0.3">
      <c r="A3" s="491" t="s">
        <v>198</v>
      </c>
      <c r="B3" s="491"/>
      <c r="C3" s="437" t="s">
        <v>241</v>
      </c>
      <c r="D3" s="437"/>
      <c r="E3" s="437"/>
      <c r="F3" s="437"/>
      <c r="G3" s="437"/>
      <c r="H3" s="437"/>
      <c r="I3" s="437"/>
      <c r="J3" s="437"/>
    </row>
    <row r="4" spans="1:10" ht="16.5" x14ac:dyDescent="0.25">
      <c r="A4" s="324"/>
      <c r="B4" s="324"/>
    </row>
    <row r="5" spans="1:10" ht="18.75" x14ac:dyDescent="0.3">
      <c r="A5" s="403" t="s">
        <v>199</v>
      </c>
      <c r="B5" s="403"/>
      <c r="C5" s="403"/>
      <c r="D5" s="403"/>
      <c r="E5" s="403"/>
      <c r="F5" s="403"/>
      <c r="G5" s="403"/>
      <c r="H5" s="403"/>
      <c r="I5" s="403"/>
      <c r="J5" s="403"/>
    </row>
    <row r="6" spans="1:10" ht="18.75" x14ac:dyDescent="0.3">
      <c r="A6" s="505" t="s">
        <v>93</v>
      </c>
      <c r="B6" s="505"/>
      <c r="C6" s="505"/>
      <c r="D6" s="505"/>
      <c r="E6" s="505"/>
      <c r="F6" s="505"/>
      <c r="G6" s="505"/>
      <c r="H6" s="505"/>
      <c r="I6" s="505"/>
      <c r="J6" s="505"/>
    </row>
    <row r="7" spans="1:10" ht="18.75" x14ac:dyDescent="0.3">
      <c r="A7" s="325"/>
      <c r="B7" s="325"/>
      <c r="J7" s="204" t="s">
        <v>64</v>
      </c>
    </row>
    <row r="8" spans="1:10" ht="12.75" customHeight="1" x14ac:dyDescent="0.2">
      <c r="A8" s="497" t="s">
        <v>0</v>
      </c>
      <c r="B8" s="497" t="s">
        <v>141</v>
      </c>
      <c r="C8" s="506" t="s">
        <v>142</v>
      </c>
      <c r="D8" s="508" t="s">
        <v>143</v>
      </c>
      <c r="E8" s="510" t="s">
        <v>240</v>
      </c>
      <c r="F8" s="497" t="s">
        <v>144</v>
      </c>
      <c r="G8" s="497" t="s">
        <v>26</v>
      </c>
      <c r="H8" s="497" t="s">
        <v>27</v>
      </c>
      <c r="I8" s="500" t="s">
        <v>58</v>
      </c>
      <c r="J8" s="497" t="s">
        <v>1</v>
      </c>
    </row>
    <row r="9" spans="1:10" ht="28.5" customHeight="1" x14ac:dyDescent="0.2">
      <c r="A9" s="498"/>
      <c r="B9" s="498"/>
      <c r="C9" s="507"/>
      <c r="D9" s="509"/>
      <c r="E9" s="511"/>
      <c r="F9" s="499"/>
      <c r="G9" s="499"/>
      <c r="H9" s="499"/>
      <c r="I9" s="501"/>
      <c r="J9" s="499"/>
    </row>
    <row r="10" spans="1:10" ht="28.5" customHeight="1" x14ac:dyDescent="0.2">
      <c r="A10" s="358"/>
      <c r="B10" s="358" t="s">
        <v>268</v>
      </c>
      <c r="C10" s="359"/>
      <c r="D10" s="346"/>
      <c r="E10" s="347"/>
      <c r="F10" s="348"/>
      <c r="G10" s="348"/>
      <c r="H10" s="348"/>
      <c r="I10" s="349">
        <f>I11+I20+I29+87000</f>
        <v>12000000</v>
      </c>
      <c r="J10" s="348"/>
    </row>
    <row r="11" spans="1:10" x14ac:dyDescent="0.2">
      <c r="A11" s="277">
        <v>1</v>
      </c>
      <c r="B11" s="205" t="s">
        <v>145</v>
      </c>
      <c r="C11" s="206"/>
      <c r="D11" s="206"/>
      <c r="E11" s="206"/>
      <c r="F11" s="206"/>
      <c r="G11" s="206"/>
      <c r="H11" s="206"/>
      <c r="I11" s="207">
        <f>I12+I19</f>
        <v>3971000</v>
      </c>
      <c r="J11" s="276"/>
    </row>
    <row r="12" spans="1:10" x14ac:dyDescent="0.2">
      <c r="A12" s="277" t="s">
        <v>81</v>
      </c>
      <c r="B12" s="208" t="s">
        <v>146</v>
      </c>
      <c r="C12" s="209"/>
      <c r="D12" s="209"/>
      <c r="E12" s="209"/>
      <c r="F12" s="209"/>
      <c r="G12" s="209"/>
      <c r="H12" s="209"/>
      <c r="I12" s="210">
        <f>SUM(I13:I18)</f>
        <v>3971000</v>
      </c>
      <c r="J12" s="211"/>
    </row>
    <row r="13" spans="1:10" ht="13.5" x14ac:dyDescent="0.25">
      <c r="A13" s="278"/>
      <c r="B13" s="360" t="s">
        <v>147</v>
      </c>
      <c r="C13" s="327" t="s">
        <v>148</v>
      </c>
      <c r="D13" s="328">
        <v>2018</v>
      </c>
      <c r="E13" s="328">
        <v>2024</v>
      </c>
      <c r="F13" s="329" t="s">
        <v>149</v>
      </c>
      <c r="G13" s="330">
        <v>2</v>
      </c>
      <c r="H13" s="327">
        <v>891000</v>
      </c>
      <c r="I13" s="327">
        <f>G13*H13</f>
        <v>1782000</v>
      </c>
      <c r="J13" s="360"/>
    </row>
    <row r="14" spans="1:10" x14ac:dyDescent="0.2">
      <c r="A14" s="211"/>
      <c r="B14" s="326" t="s">
        <v>150</v>
      </c>
      <c r="C14" s="327" t="s">
        <v>148</v>
      </c>
      <c r="D14" s="328">
        <v>2018</v>
      </c>
      <c r="E14" s="328">
        <v>2024</v>
      </c>
      <c r="F14" s="329" t="s">
        <v>149</v>
      </c>
      <c r="G14" s="330" t="s">
        <v>151</v>
      </c>
      <c r="H14" s="327">
        <v>869000</v>
      </c>
      <c r="I14" s="327">
        <f t="shared" ref="I14:I18" si="0">G14*H14</f>
        <v>869000</v>
      </c>
      <c r="J14" s="360"/>
    </row>
    <row r="15" spans="1:10" x14ac:dyDescent="0.2">
      <c r="A15" s="211"/>
      <c r="B15" s="326" t="s">
        <v>152</v>
      </c>
      <c r="C15" s="327" t="s">
        <v>148</v>
      </c>
      <c r="D15" s="328">
        <v>2018</v>
      </c>
      <c r="E15" s="328">
        <v>2024</v>
      </c>
      <c r="F15" s="329" t="s">
        <v>153</v>
      </c>
      <c r="G15" s="330" t="s">
        <v>151</v>
      </c>
      <c r="H15" s="327">
        <v>275000</v>
      </c>
      <c r="I15" s="327">
        <f>G15*H15</f>
        <v>275000</v>
      </c>
      <c r="J15" s="360"/>
    </row>
    <row r="16" spans="1:10" x14ac:dyDescent="0.2">
      <c r="A16" s="211"/>
      <c r="B16" s="360" t="s">
        <v>156</v>
      </c>
      <c r="C16" s="327" t="s">
        <v>148</v>
      </c>
      <c r="D16" s="328">
        <v>2018</v>
      </c>
      <c r="E16" s="328">
        <v>2024</v>
      </c>
      <c r="F16" s="329" t="s">
        <v>155</v>
      </c>
      <c r="G16" s="330">
        <v>1</v>
      </c>
      <c r="H16" s="327">
        <v>363000</v>
      </c>
      <c r="I16" s="327">
        <f t="shared" si="0"/>
        <v>363000</v>
      </c>
      <c r="J16" s="360"/>
    </row>
    <row r="17" spans="1:10" x14ac:dyDescent="0.2">
      <c r="A17" s="211"/>
      <c r="B17" s="326" t="s">
        <v>157</v>
      </c>
      <c r="C17" s="327" t="s">
        <v>148</v>
      </c>
      <c r="D17" s="328">
        <v>2018</v>
      </c>
      <c r="E17" s="328">
        <v>2024</v>
      </c>
      <c r="F17" s="329" t="s">
        <v>158</v>
      </c>
      <c r="G17" s="330">
        <v>1</v>
      </c>
      <c r="H17" s="327">
        <v>451000</v>
      </c>
      <c r="I17" s="327">
        <f t="shared" si="0"/>
        <v>451000</v>
      </c>
      <c r="J17" s="360"/>
    </row>
    <row r="18" spans="1:10" ht="38.25" x14ac:dyDescent="0.2">
      <c r="A18" s="211"/>
      <c r="B18" s="326" t="s">
        <v>262</v>
      </c>
      <c r="C18" s="327"/>
      <c r="D18" s="328"/>
      <c r="E18" s="328"/>
      <c r="F18" s="329"/>
      <c r="G18" s="330">
        <v>1</v>
      </c>
      <c r="H18" s="327">
        <v>231000</v>
      </c>
      <c r="I18" s="327">
        <f t="shared" si="0"/>
        <v>231000</v>
      </c>
      <c r="J18" s="326" t="s">
        <v>264</v>
      </c>
    </row>
    <row r="19" spans="1:10" ht="13.5" x14ac:dyDescent="0.25">
      <c r="A19" s="278" t="s">
        <v>82</v>
      </c>
      <c r="B19" s="280" t="s">
        <v>159</v>
      </c>
      <c r="C19" s="217"/>
      <c r="D19" s="217"/>
      <c r="E19" s="217"/>
      <c r="F19" s="217"/>
      <c r="G19" s="217"/>
      <c r="H19" s="217">
        <v>0</v>
      </c>
      <c r="I19" s="282">
        <v>0</v>
      </c>
      <c r="J19" s="212"/>
    </row>
    <row r="20" spans="1:10" x14ac:dyDescent="0.2">
      <c r="A20" s="277">
        <v>2</v>
      </c>
      <c r="B20" s="205" t="s">
        <v>160</v>
      </c>
      <c r="C20" s="206"/>
      <c r="D20" s="206"/>
      <c r="E20" s="206"/>
      <c r="F20" s="206"/>
      <c r="G20" s="206"/>
      <c r="H20" s="206"/>
      <c r="I20" s="283">
        <f>I21+I28</f>
        <v>3971000</v>
      </c>
      <c r="J20" s="212"/>
    </row>
    <row r="21" spans="1:10" x14ac:dyDescent="0.2">
      <c r="A21" s="277" t="s">
        <v>83</v>
      </c>
      <c r="B21" s="218" t="s">
        <v>146</v>
      </c>
      <c r="C21" s="206"/>
      <c r="D21" s="206"/>
      <c r="E21" s="206"/>
      <c r="F21" s="206"/>
      <c r="G21" s="206"/>
      <c r="H21" s="206"/>
      <c r="I21" s="210">
        <f>SUM(I22:I27)</f>
        <v>3971000</v>
      </c>
      <c r="J21" s="212"/>
    </row>
    <row r="22" spans="1:10" x14ac:dyDescent="0.2">
      <c r="A22" s="211"/>
      <c r="B22" s="365" t="s">
        <v>161</v>
      </c>
      <c r="C22" s="362" t="s">
        <v>148</v>
      </c>
      <c r="D22" s="363">
        <v>2018</v>
      </c>
      <c r="E22" s="363">
        <v>2024</v>
      </c>
      <c r="F22" s="362" t="s">
        <v>149</v>
      </c>
      <c r="G22" s="364">
        <v>2</v>
      </c>
      <c r="H22" s="362">
        <v>891000</v>
      </c>
      <c r="I22" s="362">
        <f t="shared" ref="I22:I27" si="1">G22*H22</f>
        <v>1782000</v>
      </c>
      <c r="J22" s="365"/>
    </row>
    <row r="23" spans="1:10" x14ac:dyDescent="0.2">
      <c r="A23" s="211"/>
      <c r="B23" s="361" t="s">
        <v>150</v>
      </c>
      <c r="C23" s="362" t="s">
        <v>148</v>
      </c>
      <c r="D23" s="363">
        <v>2018</v>
      </c>
      <c r="E23" s="363">
        <v>2024</v>
      </c>
      <c r="F23" s="362" t="s">
        <v>149</v>
      </c>
      <c r="G23" s="364">
        <v>1</v>
      </c>
      <c r="H23" s="362">
        <v>869000</v>
      </c>
      <c r="I23" s="362">
        <f t="shared" si="1"/>
        <v>869000</v>
      </c>
      <c r="J23" s="365"/>
    </row>
    <row r="24" spans="1:10" x14ac:dyDescent="0.2">
      <c r="A24" s="211"/>
      <c r="B24" s="361" t="s">
        <v>152</v>
      </c>
      <c r="C24" s="362" t="s">
        <v>148</v>
      </c>
      <c r="D24" s="363">
        <v>2018</v>
      </c>
      <c r="E24" s="363">
        <v>2024</v>
      </c>
      <c r="F24" s="362" t="s">
        <v>154</v>
      </c>
      <c r="G24" s="364">
        <v>1</v>
      </c>
      <c r="H24" s="362">
        <v>275000</v>
      </c>
      <c r="I24" s="362">
        <f t="shared" si="1"/>
        <v>275000</v>
      </c>
      <c r="J24" s="365"/>
    </row>
    <row r="25" spans="1:10" x14ac:dyDescent="0.2">
      <c r="A25" s="211"/>
      <c r="B25" s="365" t="s">
        <v>156</v>
      </c>
      <c r="C25" s="362" t="s">
        <v>148</v>
      </c>
      <c r="D25" s="363">
        <v>2018</v>
      </c>
      <c r="E25" s="363">
        <v>2024</v>
      </c>
      <c r="F25" s="362" t="s">
        <v>155</v>
      </c>
      <c r="G25" s="364">
        <v>1</v>
      </c>
      <c r="H25" s="362">
        <v>363000</v>
      </c>
      <c r="I25" s="362">
        <f t="shared" si="1"/>
        <v>363000</v>
      </c>
      <c r="J25" s="365"/>
    </row>
    <row r="26" spans="1:10" x14ac:dyDescent="0.2">
      <c r="A26" s="211"/>
      <c r="B26" s="361" t="s">
        <v>157</v>
      </c>
      <c r="C26" s="362" t="s">
        <v>148</v>
      </c>
      <c r="D26" s="363">
        <v>2018</v>
      </c>
      <c r="E26" s="363">
        <v>2024</v>
      </c>
      <c r="F26" s="362" t="s">
        <v>158</v>
      </c>
      <c r="G26" s="364">
        <v>1</v>
      </c>
      <c r="H26" s="362">
        <v>451000</v>
      </c>
      <c r="I26" s="362">
        <f t="shared" si="1"/>
        <v>451000</v>
      </c>
      <c r="J26" s="365"/>
    </row>
    <row r="27" spans="1:10" ht="38.25" x14ac:dyDescent="0.2">
      <c r="A27" s="211"/>
      <c r="B27" s="361" t="s">
        <v>262</v>
      </c>
      <c r="C27" s="362"/>
      <c r="D27" s="363"/>
      <c r="E27" s="363"/>
      <c r="F27" s="362"/>
      <c r="G27" s="364">
        <v>1</v>
      </c>
      <c r="H27" s="362">
        <v>231000</v>
      </c>
      <c r="I27" s="362">
        <f t="shared" si="1"/>
        <v>231000</v>
      </c>
      <c r="J27" s="361" t="s">
        <v>265</v>
      </c>
    </row>
    <row r="28" spans="1:10" ht="13.5" x14ac:dyDescent="0.25">
      <c r="A28" s="277" t="s">
        <v>84</v>
      </c>
      <c r="B28" s="281" t="s">
        <v>159</v>
      </c>
      <c r="C28" s="217"/>
      <c r="D28" s="206"/>
      <c r="E28" s="206"/>
      <c r="F28" s="206"/>
      <c r="G28" s="206"/>
      <c r="H28" s="217">
        <v>0</v>
      </c>
      <c r="I28" s="283">
        <v>0</v>
      </c>
      <c r="J28" s="212"/>
    </row>
    <row r="29" spans="1:10" x14ac:dyDescent="0.2">
      <c r="A29" s="277">
        <v>3</v>
      </c>
      <c r="B29" s="205" t="s">
        <v>258</v>
      </c>
      <c r="C29" s="206"/>
      <c r="D29" s="206"/>
      <c r="E29" s="206"/>
      <c r="F29" s="206"/>
      <c r="G29" s="206"/>
      <c r="H29" s="206"/>
      <c r="I29" s="283">
        <f>I30+J33</f>
        <v>3971000</v>
      </c>
      <c r="J29" s="212"/>
    </row>
    <row r="30" spans="1:10" x14ac:dyDescent="0.2">
      <c r="A30" s="277" t="s">
        <v>162</v>
      </c>
      <c r="B30" s="218" t="s">
        <v>146</v>
      </c>
      <c r="C30" s="206"/>
      <c r="D30" s="206"/>
      <c r="E30" s="206"/>
      <c r="F30" s="206"/>
      <c r="G30" s="206"/>
      <c r="H30" s="206"/>
      <c r="I30" s="210">
        <f>SUM(I31:I36)</f>
        <v>3971000</v>
      </c>
      <c r="J30" s="212"/>
    </row>
    <row r="31" spans="1:10" x14ac:dyDescent="0.2">
      <c r="A31" s="211"/>
      <c r="B31" s="279" t="s">
        <v>161</v>
      </c>
      <c r="C31" s="209" t="s">
        <v>148</v>
      </c>
      <c r="D31" s="213">
        <v>2023</v>
      </c>
      <c r="E31" s="213">
        <v>2024</v>
      </c>
      <c r="F31" s="214" t="s">
        <v>149</v>
      </c>
      <c r="G31" s="215">
        <v>2</v>
      </c>
      <c r="H31" s="209">
        <v>891000</v>
      </c>
      <c r="I31" s="209">
        <f t="shared" ref="I31:I36" si="2">G31*H31</f>
        <v>1782000</v>
      </c>
      <c r="J31" s="212"/>
    </row>
    <row r="32" spans="1:10" x14ac:dyDescent="0.2">
      <c r="A32" s="211"/>
      <c r="B32" s="216" t="s">
        <v>150</v>
      </c>
      <c r="C32" s="209" t="s">
        <v>148</v>
      </c>
      <c r="D32" s="213">
        <v>2023</v>
      </c>
      <c r="E32" s="213">
        <v>2024</v>
      </c>
      <c r="F32" s="214" t="s">
        <v>149</v>
      </c>
      <c r="G32" s="215">
        <v>1</v>
      </c>
      <c r="H32" s="209">
        <v>869000</v>
      </c>
      <c r="I32" s="209">
        <f t="shared" si="2"/>
        <v>869000</v>
      </c>
      <c r="J32" s="212"/>
    </row>
    <row r="33" spans="1:10" ht="12" customHeight="1" x14ac:dyDescent="0.2">
      <c r="A33" s="211"/>
      <c r="B33" s="216" t="s">
        <v>152</v>
      </c>
      <c r="C33" s="209" t="s">
        <v>148</v>
      </c>
      <c r="D33" s="213">
        <v>2023</v>
      </c>
      <c r="E33" s="213">
        <v>2024</v>
      </c>
      <c r="F33" s="214" t="s">
        <v>154</v>
      </c>
      <c r="G33" s="215">
        <v>1</v>
      </c>
      <c r="H33" s="209">
        <v>275000</v>
      </c>
      <c r="I33" s="209">
        <f t="shared" si="2"/>
        <v>275000</v>
      </c>
      <c r="J33" s="212"/>
    </row>
    <row r="34" spans="1:10" x14ac:dyDescent="0.2">
      <c r="A34" s="211"/>
      <c r="B34" s="279" t="s">
        <v>156</v>
      </c>
      <c r="C34" s="209" t="s">
        <v>148</v>
      </c>
      <c r="D34" s="213">
        <v>2023</v>
      </c>
      <c r="E34" s="213">
        <v>2024</v>
      </c>
      <c r="F34" s="214" t="s">
        <v>155</v>
      </c>
      <c r="G34" s="215">
        <v>1</v>
      </c>
      <c r="H34" s="209">
        <v>363000</v>
      </c>
      <c r="I34" s="209">
        <f t="shared" si="2"/>
        <v>363000</v>
      </c>
      <c r="J34" s="212"/>
    </row>
    <row r="35" spans="1:10" ht="13.5" x14ac:dyDescent="0.25">
      <c r="A35" s="278"/>
      <c r="B35" s="216" t="s">
        <v>157</v>
      </c>
      <c r="C35" s="209" t="s">
        <v>148</v>
      </c>
      <c r="D35" s="213">
        <v>2023</v>
      </c>
      <c r="E35" s="213">
        <v>2024</v>
      </c>
      <c r="F35" s="214" t="s">
        <v>158</v>
      </c>
      <c r="G35" s="215">
        <v>1</v>
      </c>
      <c r="H35" s="209">
        <v>451000</v>
      </c>
      <c r="I35" s="209">
        <f t="shared" si="2"/>
        <v>451000</v>
      </c>
      <c r="J35" s="212"/>
    </row>
    <row r="36" spans="1:10" ht="38.25" x14ac:dyDescent="0.2">
      <c r="A36" s="211"/>
      <c r="B36" s="326" t="s">
        <v>262</v>
      </c>
      <c r="C36" s="327"/>
      <c r="D36" s="328"/>
      <c r="E36" s="328"/>
      <c r="F36" s="329"/>
      <c r="G36" s="330">
        <v>1</v>
      </c>
      <c r="H36" s="327">
        <v>231000</v>
      </c>
      <c r="I36" s="327">
        <f t="shared" si="2"/>
        <v>231000</v>
      </c>
      <c r="J36" s="326" t="s">
        <v>263</v>
      </c>
    </row>
    <row r="37" spans="1:10" ht="13.5" x14ac:dyDescent="0.25">
      <c r="A37" s="351" t="s">
        <v>163</v>
      </c>
      <c r="B37" s="352" t="s">
        <v>159</v>
      </c>
      <c r="C37" s="353"/>
      <c r="D37" s="354"/>
      <c r="E37" s="354"/>
      <c r="F37" s="354"/>
      <c r="G37" s="354"/>
      <c r="H37" s="353">
        <v>0</v>
      </c>
      <c r="I37" s="355">
        <v>0</v>
      </c>
      <c r="J37" s="356"/>
    </row>
    <row r="38" spans="1:10" x14ac:dyDescent="0.2">
      <c r="A38" s="350"/>
      <c r="B38" s="220" t="s">
        <v>164</v>
      </c>
      <c r="C38" s="219"/>
      <c r="D38" s="219"/>
      <c r="E38" s="219"/>
      <c r="F38" s="219"/>
      <c r="G38" s="219"/>
      <c r="H38" s="219"/>
      <c r="I38" s="357">
        <f>I29+I20+I11+87000</f>
        <v>12000000</v>
      </c>
      <c r="J38" s="219" t="s">
        <v>266</v>
      </c>
    </row>
    <row r="40" spans="1:10" ht="15" x14ac:dyDescent="0.25">
      <c r="B40" s="221" t="s">
        <v>56</v>
      </c>
      <c r="G40" s="502" t="s">
        <v>122</v>
      </c>
      <c r="H40" s="502"/>
      <c r="I40" s="502"/>
    </row>
    <row r="41" spans="1:10" ht="15" x14ac:dyDescent="0.25">
      <c r="B41" s="222" t="s">
        <v>57</v>
      </c>
      <c r="C41" s="502"/>
      <c r="D41" s="503"/>
      <c r="E41" s="503"/>
    </row>
    <row r="42" spans="1:10" ht="15" x14ac:dyDescent="0.25">
      <c r="B42" s="504" t="s">
        <v>175</v>
      </c>
      <c r="C42" s="504"/>
      <c r="D42" s="223"/>
      <c r="E42" s="224"/>
    </row>
    <row r="43" spans="1:10" ht="15" x14ac:dyDescent="0.25">
      <c r="B43" s="222" t="s">
        <v>31</v>
      </c>
      <c r="C43" s="223"/>
      <c r="D43" s="223"/>
      <c r="E43" s="224"/>
    </row>
    <row r="44" spans="1:10" ht="15" x14ac:dyDescent="0.25">
      <c r="B44" s="223"/>
      <c r="C44" s="223"/>
      <c r="D44" s="223"/>
      <c r="E44" s="224"/>
    </row>
    <row r="45" spans="1:10" ht="15" x14ac:dyDescent="0.25">
      <c r="B45" s="223"/>
      <c r="G45" s="502" t="s">
        <v>123</v>
      </c>
      <c r="H45" s="502"/>
      <c r="I45" s="502"/>
    </row>
  </sheetData>
  <mergeCells count="22">
    <mergeCell ref="G40:I40"/>
    <mergeCell ref="C41:E41"/>
    <mergeCell ref="B42:C42"/>
    <mergeCell ref="G45:I45"/>
    <mergeCell ref="A1:B1"/>
    <mergeCell ref="A2:B2"/>
    <mergeCell ref="A3:B3"/>
    <mergeCell ref="C1:J1"/>
    <mergeCell ref="C2:J2"/>
    <mergeCell ref="C3:J3"/>
    <mergeCell ref="A5:J5"/>
    <mergeCell ref="A6:J6"/>
    <mergeCell ref="C8:C9"/>
    <mergeCell ref="D8:D9"/>
    <mergeCell ref="J8:J9"/>
    <mergeCell ref="E8:E9"/>
    <mergeCell ref="A8:A9"/>
    <mergeCell ref="F8:F9"/>
    <mergeCell ref="G8:G9"/>
    <mergeCell ref="H8:H9"/>
    <mergeCell ref="I8:I9"/>
    <mergeCell ref="B8:B9"/>
  </mergeCells>
  <pageMargins left="0.7" right="0.54" top="0.31"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opLeftCell="A11" workbookViewId="0">
      <selection activeCell="C12" sqref="C12"/>
    </sheetView>
  </sheetViews>
  <sheetFormatPr defaultRowHeight="18.75" x14ac:dyDescent="0.3"/>
  <cols>
    <col min="1" max="1" width="9.28515625" style="18" bestFit="1" customWidth="1"/>
    <col min="2" max="2" width="32.7109375" style="18" customWidth="1"/>
    <col min="3" max="3" width="15.42578125" style="18" customWidth="1"/>
    <col min="4" max="4" width="18" style="18" customWidth="1"/>
    <col min="5" max="5" width="13.28515625" style="18" customWidth="1"/>
    <col min="6" max="6" width="26" style="18" customWidth="1"/>
    <col min="7" max="16384" width="9.140625" style="18"/>
  </cols>
  <sheetData>
    <row r="1" spans="1:6" x14ac:dyDescent="0.3">
      <c r="A1" s="512" t="s">
        <v>2</v>
      </c>
      <c r="B1" s="512"/>
      <c r="C1" s="512"/>
      <c r="D1" s="237" t="s">
        <v>22</v>
      </c>
      <c r="E1" s="237"/>
      <c r="F1" s="237"/>
    </row>
    <row r="2" spans="1:6" x14ac:dyDescent="0.3">
      <c r="A2" s="403" t="s">
        <v>5</v>
      </c>
      <c r="B2" s="403"/>
      <c r="C2" s="403"/>
      <c r="D2" s="403" t="s">
        <v>33</v>
      </c>
      <c r="E2" s="403"/>
      <c r="F2" s="403"/>
    </row>
    <row r="3" spans="1:6" ht="28.5" customHeight="1" x14ac:dyDescent="0.3">
      <c r="A3" s="512" t="s">
        <v>69</v>
      </c>
      <c r="B3" s="512"/>
      <c r="C3" s="513" t="s">
        <v>239</v>
      </c>
      <c r="D3" s="513"/>
      <c r="E3" s="513"/>
      <c r="F3" s="513"/>
    </row>
    <row r="4" spans="1:6" x14ac:dyDescent="0.3">
      <c r="A4" s="228"/>
      <c r="B4" s="228"/>
      <c r="C4" s="229"/>
      <c r="D4" s="229"/>
      <c r="E4" s="229"/>
      <c r="F4" s="229"/>
    </row>
    <row r="5" spans="1:6" x14ac:dyDescent="0.3">
      <c r="A5" s="403" t="s">
        <v>199</v>
      </c>
      <c r="B5" s="403"/>
      <c r="C5" s="403"/>
      <c r="D5" s="403"/>
      <c r="E5" s="403"/>
      <c r="F5" s="403"/>
    </row>
    <row r="6" spans="1:6" x14ac:dyDescent="0.3">
      <c r="A6" s="505" t="s">
        <v>188</v>
      </c>
      <c r="B6" s="505"/>
      <c r="C6" s="505"/>
      <c r="D6" s="505"/>
      <c r="E6" s="505"/>
      <c r="F6" s="505"/>
    </row>
    <row r="7" spans="1:6" x14ac:dyDescent="0.3">
      <c r="A7" s="203"/>
      <c r="B7" s="515" t="s">
        <v>173</v>
      </c>
      <c r="C7" s="515"/>
      <c r="D7" s="515"/>
      <c r="E7" s="515"/>
      <c r="F7" s="515"/>
    </row>
    <row r="8" spans="1:6" x14ac:dyDescent="0.3">
      <c r="A8" s="203"/>
      <c r="B8" s="230"/>
      <c r="C8" s="230"/>
      <c r="D8" s="230"/>
      <c r="E8" s="230"/>
      <c r="F8" s="230"/>
    </row>
    <row r="9" spans="1:6" x14ac:dyDescent="0.3">
      <c r="B9" s="192"/>
      <c r="C9" s="231"/>
      <c r="E9" s="516" t="s">
        <v>64</v>
      </c>
      <c r="F9" s="516"/>
    </row>
    <row r="10" spans="1:6" x14ac:dyDescent="0.3">
      <c r="A10" s="233" t="s">
        <v>0</v>
      </c>
      <c r="B10" s="233" t="s">
        <v>137</v>
      </c>
      <c r="C10" s="233" t="s">
        <v>60</v>
      </c>
      <c r="D10" s="233" t="s">
        <v>26</v>
      </c>
      <c r="E10" s="233" t="s">
        <v>58</v>
      </c>
      <c r="F10" s="234" t="s">
        <v>1</v>
      </c>
    </row>
    <row r="11" spans="1:6" ht="37.5" x14ac:dyDescent="0.3">
      <c r="A11" s="239"/>
      <c r="B11" s="395" t="s">
        <v>166</v>
      </c>
      <c r="C11" s="226"/>
      <c r="D11" s="226"/>
      <c r="E11" s="227">
        <f>E12+E13-160000</f>
        <v>8000000</v>
      </c>
      <c r="F11" s="102" t="s">
        <v>190</v>
      </c>
    </row>
    <row r="12" spans="1:6" ht="75" x14ac:dyDescent="0.3">
      <c r="A12" s="238"/>
      <c r="B12" s="235" t="s">
        <v>167</v>
      </c>
      <c r="C12" s="236">
        <v>100000</v>
      </c>
      <c r="D12" s="200" t="s">
        <v>168</v>
      </c>
      <c r="E12" s="236">
        <f>C12*2*12</f>
        <v>2400000</v>
      </c>
      <c r="F12" s="332" t="s">
        <v>169</v>
      </c>
    </row>
    <row r="13" spans="1:6" ht="56.25" x14ac:dyDescent="0.3">
      <c r="A13" s="238"/>
      <c r="B13" s="235" t="s">
        <v>174</v>
      </c>
      <c r="C13" s="236">
        <v>80000</v>
      </c>
      <c r="D13" s="200" t="s">
        <v>170</v>
      </c>
      <c r="E13" s="236">
        <f>C13*6*12</f>
        <v>5760000</v>
      </c>
      <c r="F13" s="332" t="s">
        <v>169</v>
      </c>
    </row>
    <row r="14" spans="1:6" x14ac:dyDescent="0.3">
      <c r="A14" s="226"/>
      <c r="B14" s="226" t="s">
        <v>47</v>
      </c>
      <c r="C14" s="226"/>
      <c r="D14" s="226"/>
      <c r="E14" s="227">
        <f>E11</f>
        <v>8000000</v>
      </c>
      <c r="F14" s="333" t="s">
        <v>171</v>
      </c>
    </row>
    <row r="15" spans="1:6" x14ac:dyDescent="0.3">
      <c r="B15" s="192"/>
      <c r="C15" s="231"/>
      <c r="E15" s="129"/>
      <c r="F15" s="232"/>
    </row>
    <row r="16" spans="1:6" ht="19.5" x14ac:dyDescent="0.35">
      <c r="B16" s="127" t="s">
        <v>56</v>
      </c>
      <c r="D16" s="240"/>
      <c r="E16" s="514" t="s">
        <v>122</v>
      </c>
      <c r="F16" s="514"/>
    </row>
    <row r="17" spans="2:6" x14ac:dyDescent="0.3">
      <c r="B17" s="128" t="s">
        <v>57</v>
      </c>
      <c r="D17" s="237"/>
      <c r="E17" s="240"/>
    </row>
    <row r="18" spans="2:6" x14ac:dyDescent="0.3">
      <c r="B18" s="517" t="s">
        <v>172</v>
      </c>
      <c r="C18" s="517"/>
      <c r="D18" s="517"/>
      <c r="E18" s="237"/>
    </row>
    <row r="19" spans="2:6" x14ac:dyDescent="0.3">
      <c r="B19" s="128" t="s">
        <v>31</v>
      </c>
      <c r="D19" s="237"/>
      <c r="E19" s="237"/>
    </row>
    <row r="20" spans="2:6" x14ac:dyDescent="0.3">
      <c r="B20" s="237"/>
      <c r="D20" s="240"/>
      <c r="E20" s="514" t="s">
        <v>123</v>
      </c>
      <c r="F20" s="514"/>
    </row>
  </sheetData>
  <mergeCells count="12">
    <mergeCell ref="E16:F16"/>
    <mergeCell ref="E20:F20"/>
    <mergeCell ref="A5:F5"/>
    <mergeCell ref="A6:F6"/>
    <mergeCell ref="B7:F7"/>
    <mergeCell ref="E9:F9"/>
    <mergeCell ref="B18:D18"/>
    <mergeCell ref="A3:B3"/>
    <mergeCell ref="C3:F3"/>
    <mergeCell ref="A1:C1"/>
    <mergeCell ref="A2:C2"/>
    <mergeCell ref="D2:F2"/>
  </mergeCells>
  <pageMargins left="0.7" right="0.7" top="0.75" bottom="0.75" header="0.3" footer="0.3"/>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9"/>
  <sheetViews>
    <sheetView topLeftCell="B4" workbookViewId="0">
      <selection activeCell="F11" sqref="F11"/>
    </sheetView>
  </sheetViews>
  <sheetFormatPr defaultRowHeight="12.75" x14ac:dyDescent="0.2"/>
  <cols>
    <col min="1" max="1" width="9.140625" style="78"/>
    <col min="2" max="2" width="6.5703125" style="78" customWidth="1"/>
    <col min="3" max="3" width="17.42578125" style="78" customWidth="1"/>
    <col min="4" max="4" width="19.42578125" style="78" customWidth="1"/>
    <col min="5" max="5" width="14.85546875" style="78" customWidth="1"/>
    <col min="6" max="6" width="20.42578125" style="78" customWidth="1"/>
    <col min="7" max="7" width="14" style="78" customWidth="1"/>
    <col min="8" max="16384" width="9.140625" style="78"/>
  </cols>
  <sheetData>
    <row r="1" spans="2:7" ht="16.5" x14ac:dyDescent="0.25">
      <c r="B1" s="399" t="s">
        <v>2</v>
      </c>
      <c r="C1" s="399"/>
      <c r="D1" s="399"/>
      <c r="E1" s="396" t="s">
        <v>22</v>
      </c>
      <c r="F1" s="396"/>
      <c r="G1" s="396"/>
    </row>
    <row r="2" spans="2:7" ht="16.5" x14ac:dyDescent="0.25">
      <c r="B2" s="11" t="s">
        <v>5</v>
      </c>
      <c r="C2" s="11"/>
      <c r="D2" s="11"/>
      <c r="E2" s="396" t="s">
        <v>33</v>
      </c>
      <c r="F2" s="396"/>
      <c r="G2" s="396"/>
    </row>
    <row r="3" spans="2:7" ht="27.75" customHeight="1" x14ac:dyDescent="0.25">
      <c r="C3" s="2" t="s">
        <v>69</v>
      </c>
      <c r="D3" s="7"/>
      <c r="E3" s="454" t="s">
        <v>242</v>
      </c>
      <c r="F3" s="454"/>
      <c r="G3" s="454"/>
    </row>
    <row r="6" spans="2:7" ht="16.5" x14ac:dyDescent="0.25">
      <c r="B6" s="487" t="s">
        <v>199</v>
      </c>
      <c r="C6" s="487"/>
      <c r="D6" s="487"/>
      <c r="E6" s="487"/>
      <c r="F6" s="487"/>
      <c r="G6" s="487"/>
    </row>
    <row r="7" spans="2:7" ht="16.5" x14ac:dyDescent="0.25">
      <c r="B7" s="485" t="s">
        <v>189</v>
      </c>
      <c r="C7" s="485"/>
      <c r="D7" s="485"/>
      <c r="E7" s="485"/>
      <c r="F7" s="485"/>
      <c r="G7" s="485"/>
    </row>
    <row r="8" spans="2:7" ht="16.5" x14ac:dyDescent="0.25">
      <c r="B8" s="89"/>
      <c r="C8" s="89"/>
      <c r="D8" s="89"/>
      <c r="E8" s="89"/>
      <c r="F8" s="89"/>
      <c r="G8" s="89"/>
    </row>
    <row r="9" spans="2:7" ht="16.5" x14ac:dyDescent="0.25">
      <c r="B9" s="7"/>
      <c r="C9" s="90"/>
      <c r="D9" s="15"/>
      <c r="E9" s="7"/>
      <c r="F9" s="520" t="s">
        <v>64</v>
      </c>
      <c r="G9" s="520"/>
    </row>
    <row r="10" spans="2:7" ht="50.25" customHeight="1" x14ac:dyDescent="0.2">
      <c r="B10" s="73" t="s">
        <v>0</v>
      </c>
      <c r="C10" s="94" t="s">
        <v>70</v>
      </c>
      <c r="D10" s="139" t="s">
        <v>86</v>
      </c>
      <c r="E10" s="73" t="s">
        <v>26</v>
      </c>
      <c r="F10" s="140" t="s">
        <v>58</v>
      </c>
      <c r="G10" s="94" t="s">
        <v>195</v>
      </c>
    </row>
    <row r="11" spans="2:7" s="155" customFormat="1" ht="33.75" customHeight="1" x14ac:dyDescent="0.2">
      <c r="B11" s="73">
        <v>1</v>
      </c>
      <c r="C11" s="148" t="s">
        <v>88</v>
      </c>
      <c r="D11" s="114">
        <v>31428.6</v>
      </c>
      <c r="E11" s="114">
        <v>3500</v>
      </c>
      <c r="F11" s="114">
        <f>E11*D11-100</f>
        <v>110000000</v>
      </c>
      <c r="G11" s="521" t="s">
        <v>196</v>
      </c>
    </row>
    <row r="12" spans="2:7" ht="15.75" x14ac:dyDescent="0.25">
      <c r="B12" s="74"/>
      <c r="C12" s="111" t="s">
        <v>47</v>
      </c>
      <c r="D12" s="112"/>
      <c r="E12" s="113"/>
      <c r="F12" s="112">
        <f>SUM(F11:F11)</f>
        <v>110000000</v>
      </c>
      <c r="G12" s="522"/>
    </row>
    <row r="14" spans="2:7" ht="18.75" x14ac:dyDescent="0.3">
      <c r="C14" s="422" t="s">
        <v>29</v>
      </c>
      <c r="D14" s="422"/>
      <c r="E14" s="16"/>
      <c r="F14" s="419" t="s">
        <v>122</v>
      </c>
      <c r="G14" s="419"/>
    </row>
    <row r="15" spans="2:7" ht="18.75" x14ac:dyDescent="0.3">
      <c r="C15" s="519" t="s">
        <v>30</v>
      </c>
      <c r="D15" s="519"/>
      <c r="E15" s="16"/>
      <c r="F15" s="419"/>
      <c r="G15" s="419"/>
    </row>
    <row r="16" spans="2:7" ht="42" customHeight="1" x14ac:dyDescent="0.3">
      <c r="C16" s="518" t="s">
        <v>135</v>
      </c>
      <c r="D16" s="519"/>
      <c r="E16" s="17"/>
      <c r="F16" s="4"/>
      <c r="G16" s="12"/>
    </row>
    <row r="17" spans="3:7" ht="18.75" x14ac:dyDescent="0.3">
      <c r="C17" s="156" t="s">
        <v>31</v>
      </c>
      <c r="D17" s="157"/>
      <c r="E17" s="17"/>
      <c r="F17" s="4"/>
      <c r="G17" s="12"/>
    </row>
    <row r="18" spans="3:7" ht="15.75" x14ac:dyDescent="0.25">
      <c r="F18" s="124"/>
      <c r="G18" s="12"/>
    </row>
    <row r="19" spans="3:7" ht="15.75" x14ac:dyDescent="0.25">
      <c r="F19" s="419" t="s">
        <v>123</v>
      </c>
      <c r="G19" s="419"/>
    </row>
  </sheetData>
  <mergeCells count="14">
    <mergeCell ref="C16:D16"/>
    <mergeCell ref="F19:G19"/>
    <mergeCell ref="E1:G1"/>
    <mergeCell ref="E2:G2"/>
    <mergeCell ref="E3:G3"/>
    <mergeCell ref="B6:G6"/>
    <mergeCell ref="B7:G7"/>
    <mergeCell ref="F15:G15"/>
    <mergeCell ref="F9:G9"/>
    <mergeCell ref="B1:D1"/>
    <mergeCell ref="C14:D14"/>
    <mergeCell ref="F14:G14"/>
    <mergeCell ref="C15:D15"/>
    <mergeCell ref="G11:G12"/>
  </mergeCells>
  <pageMargins left="0.2" right="0.2"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opLeftCell="A16" workbookViewId="0">
      <selection activeCell="B17" sqref="B17"/>
    </sheetView>
  </sheetViews>
  <sheetFormatPr defaultRowHeight="12.75" x14ac:dyDescent="0.2"/>
  <cols>
    <col min="1" max="1" width="7.42578125" customWidth="1"/>
    <col min="2" max="2" width="36.7109375" customWidth="1"/>
    <col min="3" max="3" width="11.28515625" customWidth="1"/>
    <col min="4" max="4" width="12.140625" customWidth="1"/>
    <col min="5" max="5" width="15.7109375" customWidth="1"/>
    <col min="6" max="6" width="21.42578125" customWidth="1"/>
  </cols>
  <sheetData>
    <row r="1" spans="1:6" ht="16.5" x14ac:dyDescent="0.25">
      <c r="A1" s="3"/>
      <c r="B1" s="2" t="s">
        <v>2</v>
      </c>
      <c r="C1" s="7"/>
      <c r="D1" s="396" t="s">
        <v>22</v>
      </c>
      <c r="E1" s="396"/>
      <c r="F1" s="396"/>
    </row>
    <row r="2" spans="1:6" ht="16.5" x14ac:dyDescent="0.25">
      <c r="A2" s="3"/>
      <c r="B2" s="3" t="s">
        <v>5</v>
      </c>
      <c r="C2" s="7"/>
      <c r="D2" s="396" t="s">
        <v>33</v>
      </c>
      <c r="E2" s="396"/>
      <c r="F2" s="396"/>
    </row>
    <row r="3" spans="1:6" ht="16.5" x14ac:dyDescent="0.25">
      <c r="A3" s="3"/>
      <c r="B3" s="7"/>
      <c r="C3" s="7"/>
      <c r="D3" s="7"/>
      <c r="E3" s="7"/>
      <c r="F3" s="7"/>
    </row>
    <row r="4" spans="1:6" ht="16.5" x14ac:dyDescent="0.25">
      <c r="A4" s="3"/>
      <c r="B4" s="91" t="s">
        <v>79</v>
      </c>
      <c r="C4" s="7"/>
      <c r="D4" s="454" t="s">
        <v>243</v>
      </c>
      <c r="E4" s="454"/>
      <c r="F4" s="454"/>
    </row>
    <row r="5" spans="1:6" ht="15.75" x14ac:dyDescent="0.25">
      <c r="A5" s="27"/>
      <c r="B5" s="4"/>
      <c r="C5" s="4"/>
      <c r="D5" s="4"/>
      <c r="E5" s="4"/>
      <c r="F5" s="4"/>
    </row>
    <row r="6" spans="1:6" ht="16.5" x14ac:dyDescent="0.25">
      <c r="A6" s="526" t="s">
        <v>199</v>
      </c>
      <c r="B6" s="526"/>
      <c r="C6" s="526"/>
      <c r="D6" s="526"/>
      <c r="E6" s="526"/>
      <c r="F6" s="526"/>
    </row>
    <row r="7" spans="1:6" ht="16.5" x14ac:dyDescent="0.25">
      <c r="A7" s="396" t="s">
        <v>197</v>
      </c>
      <c r="B7" s="396"/>
      <c r="C7" s="396"/>
      <c r="D7" s="396"/>
      <c r="E7" s="396"/>
      <c r="F7" s="396"/>
    </row>
    <row r="8" spans="1:6" ht="36.75" customHeight="1" x14ac:dyDescent="0.25">
      <c r="A8" s="27"/>
      <c r="B8" s="4"/>
      <c r="C8" s="4"/>
      <c r="D8" s="4"/>
      <c r="E8" s="524" t="s">
        <v>64</v>
      </c>
      <c r="F8" s="524"/>
    </row>
    <row r="9" spans="1:6" s="149" customFormat="1" ht="31.5" x14ac:dyDescent="0.2">
      <c r="A9" s="73" t="s">
        <v>0</v>
      </c>
      <c r="B9" s="94" t="s">
        <v>70</v>
      </c>
      <c r="C9" s="140" t="s">
        <v>27</v>
      </c>
      <c r="D9" s="94" t="s">
        <v>87</v>
      </c>
      <c r="E9" s="140" t="s">
        <v>58</v>
      </c>
      <c r="F9" s="94" t="s">
        <v>127</v>
      </c>
    </row>
    <row r="10" spans="1:6" ht="31.5" x14ac:dyDescent="0.2">
      <c r="A10" s="73" t="s">
        <v>42</v>
      </c>
      <c r="B10" s="79" t="s">
        <v>267</v>
      </c>
      <c r="C10" s="112"/>
      <c r="D10" s="113"/>
      <c r="E10" s="112">
        <f>SUM(E11:E12)</f>
        <v>5200000</v>
      </c>
      <c r="F10" s="521" t="s">
        <v>194</v>
      </c>
    </row>
    <row r="11" spans="1:6" ht="15.75" x14ac:dyDescent="0.2">
      <c r="A11" s="65" t="s">
        <v>81</v>
      </c>
      <c r="B11" s="145" t="s">
        <v>75</v>
      </c>
      <c r="C11" s="114">
        <v>2000000</v>
      </c>
      <c r="D11" s="86">
        <v>2</v>
      </c>
      <c r="E11" s="114">
        <f>C11*D11</f>
        <v>4000000</v>
      </c>
      <c r="F11" s="525"/>
    </row>
    <row r="12" spans="1:6" ht="15.75" x14ac:dyDescent="0.2">
      <c r="A12" s="65" t="s">
        <v>82</v>
      </c>
      <c r="B12" s="145" t="s">
        <v>89</v>
      </c>
      <c r="C12" s="114">
        <v>600000</v>
      </c>
      <c r="D12" s="86">
        <v>2</v>
      </c>
      <c r="E12" s="114">
        <f>C12*D12</f>
        <v>1200000</v>
      </c>
      <c r="F12" s="525"/>
    </row>
    <row r="13" spans="1:6" ht="47.25" x14ac:dyDescent="0.2">
      <c r="A13" s="73" t="s">
        <v>43</v>
      </c>
      <c r="B13" s="115" t="s">
        <v>76</v>
      </c>
      <c r="C13" s="112"/>
      <c r="D13" s="113"/>
      <c r="E13" s="112">
        <f>SUM(E14:E16)</f>
        <v>4800000</v>
      </c>
      <c r="F13" s="525"/>
    </row>
    <row r="14" spans="1:6" ht="15.75" x14ac:dyDescent="0.2">
      <c r="A14" s="65" t="s">
        <v>83</v>
      </c>
      <c r="B14" s="158" t="s">
        <v>77</v>
      </c>
      <c r="C14" s="114">
        <v>300000</v>
      </c>
      <c r="D14" s="86">
        <v>7</v>
      </c>
      <c r="E14" s="114">
        <f>C14*D14</f>
        <v>2100000</v>
      </c>
      <c r="F14" s="525"/>
    </row>
    <row r="15" spans="1:6" ht="15.75" x14ac:dyDescent="0.2">
      <c r="A15" s="65" t="s">
        <v>84</v>
      </c>
      <c r="B15" s="158" t="s">
        <v>80</v>
      </c>
      <c r="C15" s="114">
        <v>60000</v>
      </c>
      <c r="D15" s="86">
        <v>10</v>
      </c>
      <c r="E15" s="114">
        <f>C15*D15</f>
        <v>600000</v>
      </c>
      <c r="F15" s="525"/>
    </row>
    <row r="16" spans="1:6" ht="15.75" x14ac:dyDescent="0.2">
      <c r="A16" s="65" t="s">
        <v>85</v>
      </c>
      <c r="B16" s="159" t="s">
        <v>78</v>
      </c>
      <c r="C16" s="114">
        <v>300000</v>
      </c>
      <c r="D16" s="86">
        <v>7</v>
      </c>
      <c r="E16" s="114">
        <f>C16*D16</f>
        <v>2100000</v>
      </c>
      <c r="F16" s="525"/>
    </row>
    <row r="17" spans="1:6" ht="15.75" x14ac:dyDescent="0.2">
      <c r="A17" s="73"/>
      <c r="B17" s="79" t="s">
        <v>47</v>
      </c>
      <c r="C17" s="112"/>
      <c r="D17" s="113"/>
      <c r="E17" s="112">
        <f>SUM(E13,E10)</f>
        <v>10000000</v>
      </c>
      <c r="F17" s="522"/>
    </row>
    <row r="18" spans="1:6" ht="15.75" x14ac:dyDescent="0.25">
      <c r="A18" s="27"/>
      <c r="B18" s="4"/>
      <c r="C18" s="4"/>
      <c r="D18" s="4"/>
      <c r="E18" s="4"/>
      <c r="F18" s="4"/>
    </row>
    <row r="19" spans="1:6" ht="15.75" x14ac:dyDescent="0.25">
      <c r="A19" s="27"/>
      <c r="B19" s="523" t="s">
        <v>29</v>
      </c>
      <c r="C19" s="523"/>
      <c r="D19" s="75"/>
      <c r="E19" s="419" t="s">
        <v>122</v>
      </c>
      <c r="F19" s="419"/>
    </row>
    <row r="20" spans="1:6" ht="15.75" x14ac:dyDescent="0.25">
      <c r="A20" s="27"/>
      <c r="B20" s="483" t="s">
        <v>30</v>
      </c>
      <c r="C20" s="483"/>
      <c r="D20" s="75"/>
      <c r="E20" s="419"/>
      <c r="F20" s="419"/>
    </row>
    <row r="21" spans="1:6" ht="29.25" customHeight="1" x14ac:dyDescent="0.25">
      <c r="A21" s="27"/>
      <c r="B21" s="518" t="s">
        <v>136</v>
      </c>
      <c r="C21" s="519"/>
      <c r="D21" s="12"/>
      <c r="E21" s="76"/>
      <c r="F21" s="12"/>
    </row>
    <row r="22" spans="1:6" ht="15.75" x14ac:dyDescent="0.25">
      <c r="A22" s="27"/>
      <c r="B22" s="14" t="s">
        <v>31</v>
      </c>
      <c r="C22" s="4"/>
      <c r="D22" s="12"/>
      <c r="E22" s="76"/>
      <c r="F22" s="12"/>
    </row>
    <row r="23" spans="1:6" ht="15.75" x14ac:dyDescent="0.25">
      <c r="E23" s="124"/>
      <c r="F23" s="12"/>
    </row>
    <row r="24" spans="1:6" ht="15.75" x14ac:dyDescent="0.25">
      <c r="E24" s="419" t="s">
        <v>123</v>
      </c>
      <c r="F24" s="419"/>
    </row>
  </sheetData>
  <mergeCells count="13">
    <mergeCell ref="D1:F1"/>
    <mergeCell ref="D2:F2"/>
    <mergeCell ref="D4:F4"/>
    <mergeCell ref="A6:F6"/>
    <mergeCell ref="A7:F7"/>
    <mergeCell ref="B19:C19"/>
    <mergeCell ref="E20:F20"/>
    <mergeCell ref="E24:F24"/>
    <mergeCell ref="E19:F19"/>
    <mergeCell ref="E8:F8"/>
    <mergeCell ref="B20:C20"/>
    <mergeCell ref="B21:C21"/>
    <mergeCell ref="F10:F17"/>
  </mergeCells>
  <pageMargins left="0.56000000000000005" right="0.4" top="0.75" bottom="0.75" header="0.3" footer="0.3"/>
  <pageSetup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13" workbookViewId="0">
      <selection activeCell="A6" sqref="A6:E6"/>
    </sheetView>
  </sheetViews>
  <sheetFormatPr defaultRowHeight="12.75" x14ac:dyDescent="0.2"/>
  <cols>
    <col min="1" max="1" width="9.7109375" style="78" bestFit="1" customWidth="1"/>
    <col min="2" max="2" width="44.140625" style="78" customWidth="1"/>
    <col min="3" max="3" width="18.140625" style="78" customWidth="1"/>
    <col min="4" max="4" width="8.140625" style="78" customWidth="1"/>
    <col min="5" max="5" width="24.42578125" style="78" customWidth="1"/>
    <col min="6" max="16384" width="9.140625" style="78"/>
  </cols>
  <sheetData>
    <row r="1" spans="1:6" ht="16.5" x14ac:dyDescent="0.25">
      <c r="A1" s="399" t="s">
        <v>2</v>
      </c>
      <c r="B1" s="399"/>
      <c r="C1" s="396" t="s">
        <v>22</v>
      </c>
      <c r="D1" s="396"/>
      <c r="E1" s="396"/>
      <c r="F1" s="11"/>
    </row>
    <row r="2" spans="1:6" ht="16.5" x14ac:dyDescent="0.25">
      <c r="A2" s="396" t="s">
        <v>5</v>
      </c>
      <c r="B2" s="396"/>
      <c r="C2" s="396" t="s">
        <v>33</v>
      </c>
      <c r="D2" s="396"/>
      <c r="E2" s="396"/>
      <c r="F2" s="11"/>
    </row>
    <row r="3" spans="1:6" ht="16.5" x14ac:dyDescent="0.25">
      <c r="A3" s="3"/>
      <c r="B3" s="3"/>
      <c r="C3" s="3"/>
      <c r="D3" s="3"/>
      <c r="E3" s="3"/>
    </row>
    <row r="4" spans="1:6" ht="16.5" x14ac:dyDescent="0.25">
      <c r="A4" s="399" t="s">
        <v>92</v>
      </c>
      <c r="B4" s="399"/>
      <c r="C4" s="426" t="s">
        <v>230</v>
      </c>
      <c r="D4" s="426"/>
      <c r="E4" s="426"/>
      <c r="F4" s="72"/>
    </row>
    <row r="5" spans="1:6" ht="16.5" x14ac:dyDescent="0.25">
      <c r="A5" s="2"/>
      <c r="B5" s="2"/>
      <c r="C5" s="24"/>
      <c r="D5" s="24"/>
      <c r="E5" s="24"/>
    </row>
    <row r="6" spans="1:6" ht="51.75" customHeight="1" x14ac:dyDescent="0.2">
      <c r="A6" s="425" t="s">
        <v>227</v>
      </c>
      <c r="B6" s="425"/>
      <c r="C6" s="425"/>
      <c r="D6" s="425"/>
      <c r="E6" s="425"/>
    </row>
    <row r="7" spans="1:6" ht="15.75" x14ac:dyDescent="0.25">
      <c r="A7" s="93"/>
      <c r="B7" s="93"/>
      <c r="C7" s="93"/>
      <c r="D7" s="427" t="s">
        <v>64</v>
      </c>
      <c r="E7" s="427"/>
    </row>
    <row r="8" spans="1:6" ht="45.75" customHeight="1" x14ac:dyDescent="0.2">
      <c r="A8" s="81" t="s">
        <v>0</v>
      </c>
      <c r="B8" s="81" t="s">
        <v>45</v>
      </c>
      <c r="C8" s="407" t="s">
        <v>46</v>
      </c>
      <c r="D8" s="407"/>
      <c r="E8" s="81" t="s">
        <v>127</v>
      </c>
    </row>
    <row r="9" spans="1:6" ht="27" customHeight="1" x14ac:dyDescent="0.2">
      <c r="A9" s="81"/>
      <c r="B9" s="154" t="s">
        <v>47</v>
      </c>
      <c r="C9" s="424">
        <f>SUM(C10:D11)</f>
        <v>430000000</v>
      </c>
      <c r="D9" s="424"/>
      <c r="E9" s="428" t="s">
        <v>128</v>
      </c>
    </row>
    <row r="10" spans="1:6" ht="69.75" customHeight="1" x14ac:dyDescent="0.2">
      <c r="A10" s="154">
        <v>1</v>
      </c>
      <c r="B10" s="103" t="s">
        <v>229</v>
      </c>
      <c r="C10" s="421">
        <v>380000000</v>
      </c>
      <c r="D10" s="421"/>
      <c r="E10" s="429"/>
    </row>
    <row r="11" spans="1:6" ht="168" customHeight="1" x14ac:dyDescent="0.2">
      <c r="A11" s="154">
        <v>2</v>
      </c>
      <c r="B11" s="104" t="s">
        <v>228</v>
      </c>
      <c r="C11" s="421">
        <v>50000000</v>
      </c>
      <c r="D11" s="421"/>
      <c r="E11" s="430"/>
    </row>
    <row r="12" spans="1:6" ht="18.75" x14ac:dyDescent="0.3">
      <c r="A12" s="59"/>
      <c r="B12" s="60"/>
      <c r="C12" s="61"/>
      <c r="D12" s="61"/>
      <c r="E12" s="8"/>
    </row>
    <row r="13" spans="1:6" ht="18.75" customHeight="1" x14ac:dyDescent="0.25">
      <c r="A13" s="422" t="s">
        <v>29</v>
      </c>
      <c r="B13" s="422"/>
      <c r="C13" s="419" t="s">
        <v>122</v>
      </c>
      <c r="D13" s="419"/>
      <c r="E13" s="419"/>
    </row>
    <row r="14" spans="1:6" ht="15.75" x14ac:dyDescent="0.25">
      <c r="A14" s="423" t="s">
        <v>30</v>
      </c>
      <c r="B14" s="423"/>
      <c r="C14" s="419"/>
      <c r="D14" s="419"/>
      <c r="E14" s="419"/>
    </row>
    <row r="15" spans="1:6" ht="15.75" x14ac:dyDescent="0.25">
      <c r="A15" s="420" t="s">
        <v>180</v>
      </c>
      <c r="B15" s="420"/>
      <c r="C15" s="4"/>
      <c r="D15" s="12"/>
      <c r="E15" s="5"/>
    </row>
    <row r="16" spans="1:6" ht="15.75" x14ac:dyDescent="0.25">
      <c r="A16" s="21" t="s">
        <v>48</v>
      </c>
      <c r="B16" s="22"/>
      <c r="C16" s="4"/>
      <c r="D16" s="12"/>
      <c r="E16" s="5"/>
    </row>
    <row r="17" spans="1:6" ht="15.75" x14ac:dyDescent="0.25">
      <c r="A17" s="21"/>
      <c r="B17" s="22"/>
      <c r="C17" s="124"/>
      <c r="D17" s="12"/>
      <c r="E17" s="12"/>
    </row>
    <row r="18" spans="1:6" ht="15.75" x14ac:dyDescent="0.25">
      <c r="A18" s="21"/>
      <c r="B18" s="22"/>
      <c r="C18" s="419" t="s">
        <v>123</v>
      </c>
      <c r="D18" s="419"/>
      <c r="E18" s="419"/>
    </row>
    <row r="19" spans="1:6" ht="18.75" x14ac:dyDescent="0.3">
      <c r="A19" s="7"/>
      <c r="B19" s="7"/>
      <c r="C19" s="12"/>
      <c r="D19" s="12"/>
      <c r="E19" s="141"/>
      <c r="F19" s="17"/>
    </row>
    <row r="20" spans="1:6" ht="16.5" x14ac:dyDescent="0.25">
      <c r="A20" s="7"/>
      <c r="B20" s="7"/>
      <c r="C20" s="419"/>
      <c r="D20" s="419"/>
      <c r="E20" s="141"/>
    </row>
    <row r="21" spans="1:6" ht="18.75" x14ac:dyDescent="0.3">
      <c r="A21" s="146"/>
      <c r="C21" s="23"/>
      <c r="D21" s="17"/>
    </row>
    <row r="22" spans="1:6" ht="18.75" x14ac:dyDescent="0.3">
      <c r="A22" s="146"/>
      <c r="C22" s="23"/>
      <c r="D22" s="17"/>
    </row>
    <row r="23" spans="1:6" ht="11.25" customHeight="1" x14ac:dyDescent="0.2"/>
  </sheetData>
  <mergeCells count="20">
    <mergeCell ref="C9:D9"/>
    <mergeCell ref="A6:E6"/>
    <mergeCell ref="A1:B1"/>
    <mergeCell ref="A2:B2"/>
    <mergeCell ref="C1:E1"/>
    <mergeCell ref="C2:E2"/>
    <mergeCell ref="C4:E4"/>
    <mergeCell ref="A4:B4"/>
    <mergeCell ref="D7:E7"/>
    <mergeCell ref="C8:D8"/>
    <mergeCell ref="E9:E11"/>
    <mergeCell ref="C14:E14"/>
    <mergeCell ref="C18:E18"/>
    <mergeCell ref="A15:B15"/>
    <mergeCell ref="C20:D20"/>
    <mergeCell ref="C10:D10"/>
    <mergeCell ref="C11:D11"/>
    <mergeCell ref="A13:B13"/>
    <mergeCell ref="A14:B14"/>
    <mergeCell ref="C13:E13"/>
  </mergeCells>
  <phoneticPr fontId="0" type="noConversion"/>
  <pageMargins left="0.62" right="0.2" top="0.51" bottom="0.35" header="0.55000000000000004" footer="0.3"/>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2" workbookViewId="0">
      <selection activeCell="A7" sqref="A7:G7"/>
    </sheetView>
  </sheetViews>
  <sheetFormatPr defaultColWidth="9.140625" defaultRowHeight="18" x14ac:dyDescent="0.25"/>
  <cols>
    <col min="1" max="1" width="7.140625" style="366" customWidth="1"/>
    <col min="2" max="2" width="17.85546875" style="366" customWidth="1"/>
    <col min="3" max="3" width="46" style="366" customWidth="1"/>
    <col min="4" max="4" width="19.7109375" style="366" customWidth="1"/>
    <col min="5" max="5" width="17.42578125" style="366" customWidth="1"/>
    <col min="6" max="6" width="26.7109375" style="366" customWidth="1"/>
    <col min="7" max="7" width="1.28515625" style="366" customWidth="1"/>
    <col min="8" max="8" width="21.28515625" style="366" customWidth="1"/>
    <col min="9" max="9" width="10.42578125" style="366" customWidth="1"/>
    <col min="10" max="10" width="9.140625" style="366"/>
    <col min="11" max="11" width="14.85546875" style="366" bestFit="1" customWidth="1"/>
    <col min="12" max="16384" width="9.140625" style="366"/>
  </cols>
  <sheetData>
    <row r="1" spans="1:8" ht="18.75" x14ac:dyDescent="0.3">
      <c r="A1" s="18" t="s">
        <v>49</v>
      </c>
      <c r="B1" s="18"/>
      <c r="C1" s="18"/>
      <c r="D1" s="403" t="s">
        <v>32</v>
      </c>
      <c r="E1" s="403"/>
      <c r="F1" s="403"/>
      <c r="G1" s="403"/>
    </row>
    <row r="2" spans="1:8" ht="18.75" x14ac:dyDescent="0.3">
      <c r="A2" s="17" t="s">
        <v>5</v>
      </c>
      <c r="B2" s="17"/>
      <c r="C2" s="17"/>
      <c r="D2" s="403" t="s">
        <v>33</v>
      </c>
      <c r="E2" s="403"/>
      <c r="F2" s="403"/>
      <c r="G2" s="403"/>
    </row>
    <row r="3" spans="1:8" ht="18.75" x14ac:dyDescent="0.3">
      <c r="A3" s="8"/>
      <c r="B3" s="8"/>
      <c r="C3" s="341"/>
      <c r="D3" s="341"/>
      <c r="E3" s="341"/>
      <c r="F3" s="8"/>
      <c r="G3" s="8"/>
    </row>
    <row r="4" spans="1:8" ht="18.75" x14ac:dyDescent="0.3">
      <c r="A4" s="18" t="s">
        <v>66</v>
      </c>
      <c r="B4" s="18"/>
      <c r="C4" s="18"/>
      <c r="D4" s="437" t="s">
        <v>277</v>
      </c>
      <c r="E4" s="437"/>
      <c r="F4" s="437"/>
      <c r="G4" s="437"/>
      <c r="H4" s="345"/>
    </row>
    <row r="5" spans="1:8" ht="11.25" customHeight="1" x14ac:dyDescent="0.25"/>
    <row r="6" spans="1:8" x14ac:dyDescent="0.25">
      <c r="A6" s="396" t="s">
        <v>199</v>
      </c>
      <c r="B6" s="396"/>
      <c r="C6" s="396"/>
      <c r="D6" s="396"/>
      <c r="E6" s="396"/>
      <c r="F6" s="396"/>
      <c r="G6" s="396"/>
    </row>
    <row r="7" spans="1:8" ht="39" customHeight="1" x14ac:dyDescent="0.25">
      <c r="A7" s="425" t="s">
        <v>138</v>
      </c>
      <c r="B7" s="425"/>
      <c r="C7" s="425"/>
      <c r="D7" s="425"/>
      <c r="E7" s="425"/>
      <c r="F7" s="425"/>
      <c r="G7" s="425"/>
    </row>
    <row r="8" spans="1:8" ht="18.75" x14ac:dyDescent="0.3">
      <c r="C8" s="18"/>
      <c r="D8" s="18"/>
      <c r="E8" s="18"/>
      <c r="F8" s="436" t="s">
        <v>64</v>
      </c>
      <c r="G8" s="436"/>
    </row>
    <row r="9" spans="1:8" ht="89.25" customHeight="1" x14ac:dyDescent="0.25">
      <c r="A9" s="371" t="s">
        <v>0</v>
      </c>
      <c r="B9" s="372" t="s">
        <v>279</v>
      </c>
      <c r="C9" s="372" t="s">
        <v>285</v>
      </c>
      <c r="D9" s="373" t="s">
        <v>278</v>
      </c>
      <c r="E9" s="374" t="s">
        <v>281</v>
      </c>
      <c r="F9" s="440" t="s">
        <v>1</v>
      </c>
      <c r="G9" s="441"/>
    </row>
    <row r="10" spans="1:8" ht="37.5" customHeight="1" x14ac:dyDescent="0.25">
      <c r="A10" s="371" t="s">
        <v>42</v>
      </c>
      <c r="B10" s="438" t="s">
        <v>268</v>
      </c>
      <c r="C10" s="439"/>
      <c r="D10" s="384">
        <f>D11</f>
        <v>13000000</v>
      </c>
      <c r="E10" s="384">
        <f>E11</f>
        <v>13000000</v>
      </c>
      <c r="F10" s="450" t="s">
        <v>282</v>
      </c>
      <c r="G10" s="451"/>
    </row>
    <row r="11" spans="1:8" ht="89.25" customHeight="1" x14ac:dyDescent="0.25">
      <c r="A11" s="379" t="s">
        <v>21</v>
      </c>
      <c r="B11" s="378" t="s">
        <v>283</v>
      </c>
      <c r="C11" s="378" t="s">
        <v>280</v>
      </c>
      <c r="D11" s="377">
        <v>13000000</v>
      </c>
      <c r="E11" s="377">
        <v>13000000</v>
      </c>
      <c r="F11" s="452"/>
      <c r="G11" s="453"/>
    </row>
    <row r="12" spans="1:8" x14ac:dyDescent="0.25">
      <c r="A12" s="371" t="s">
        <v>43</v>
      </c>
      <c r="B12" s="438" t="s">
        <v>129</v>
      </c>
      <c r="C12" s="439"/>
      <c r="D12" s="384">
        <f>SUM(D13:D18)</f>
        <v>1238000000</v>
      </c>
      <c r="E12" s="384">
        <f>SUM(E13:E18)</f>
        <v>900000000</v>
      </c>
      <c r="F12" s="375"/>
      <c r="G12" s="376"/>
    </row>
    <row r="13" spans="1:8" ht="31.5" x14ac:dyDescent="0.25">
      <c r="A13" s="379" t="s">
        <v>21</v>
      </c>
      <c r="B13" s="431" t="s">
        <v>129</v>
      </c>
      <c r="C13" s="380" t="s">
        <v>269</v>
      </c>
      <c r="D13" s="377">
        <v>90000000</v>
      </c>
      <c r="E13" s="381"/>
      <c r="F13" s="444" t="s">
        <v>274</v>
      </c>
      <c r="G13" s="445"/>
    </row>
    <row r="14" spans="1:8" ht="63" x14ac:dyDescent="0.25">
      <c r="A14" s="379" t="s">
        <v>35</v>
      </c>
      <c r="B14" s="432"/>
      <c r="C14" s="380" t="s">
        <v>276</v>
      </c>
      <c r="D14" s="377">
        <v>511000000</v>
      </c>
      <c r="E14" s="381">
        <v>511000000</v>
      </c>
      <c r="F14" s="446"/>
      <c r="G14" s="447"/>
    </row>
    <row r="15" spans="1:8" ht="31.5" x14ac:dyDescent="0.25">
      <c r="A15" s="379" t="s">
        <v>36</v>
      </c>
      <c r="B15" s="432"/>
      <c r="C15" s="382" t="s">
        <v>270</v>
      </c>
      <c r="D15" s="377">
        <v>376000000</v>
      </c>
      <c r="E15" s="381">
        <v>369000000</v>
      </c>
      <c r="F15" s="446"/>
      <c r="G15" s="447"/>
    </row>
    <row r="16" spans="1:8" x14ac:dyDescent="0.25">
      <c r="A16" s="379" t="s">
        <v>126</v>
      </c>
      <c r="B16" s="432"/>
      <c r="C16" s="382" t="s">
        <v>271</v>
      </c>
      <c r="D16" s="377">
        <v>96000000</v>
      </c>
      <c r="E16" s="381"/>
      <c r="F16" s="446"/>
      <c r="G16" s="447"/>
    </row>
    <row r="17" spans="1:11" ht="31.5" x14ac:dyDescent="0.25">
      <c r="A17" s="379" t="s">
        <v>181</v>
      </c>
      <c r="B17" s="432"/>
      <c r="C17" s="382" t="s">
        <v>272</v>
      </c>
      <c r="D17" s="377">
        <v>20000000</v>
      </c>
      <c r="E17" s="381">
        <v>20000000</v>
      </c>
      <c r="F17" s="446"/>
      <c r="G17" s="447"/>
    </row>
    <row r="18" spans="1:11" ht="47.25" x14ac:dyDescent="0.25">
      <c r="A18" s="379" t="s">
        <v>275</v>
      </c>
      <c r="B18" s="433"/>
      <c r="C18" s="382" t="s">
        <v>273</v>
      </c>
      <c r="D18" s="377">
        <v>145000000</v>
      </c>
      <c r="E18" s="381"/>
      <c r="F18" s="448"/>
      <c r="G18" s="449"/>
    </row>
    <row r="19" spans="1:11" s="18" customFormat="1" ht="18.75" x14ac:dyDescent="0.3">
      <c r="A19" s="434" t="s">
        <v>284</v>
      </c>
      <c r="B19" s="435"/>
      <c r="C19" s="435"/>
      <c r="D19" s="383">
        <f>D10+D12</f>
        <v>1251000000</v>
      </c>
      <c r="E19" s="383">
        <f>E10+E12</f>
        <v>913000000</v>
      </c>
      <c r="F19" s="442"/>
      <c r="G19" s="443"/>
      <c r="H19" s="31"/>
    </row>
    <row r="20" spans="1:11" ht="18.75" x14ac:dyDescent="0.3">
      <c r="C20" s="18"/>
      <c r="D20" s="18"/>
      <c r="E20" s="18"/>
      <c r="G20" s="340"/>
      <c r="K20" s="367"/>
    </row>
    <row r="21" spans="1:11" ht="18.75" customHeight="1" x14ac:dyDescent="0.35">
      <c r="A21" s="127" t="s">
        <v>56</v>
      </c>
      <c r="D21" s="403" t="s">
        <v>122</v>
      </c>
      <c r="E21" s="403"/>
      <c r="F21" s="403"/>
      <c r="G21" s="341"/>
    </row>
    <row r="22" spans="1:11" ht="18.75" x14ac:dyDescent="0.3">
      <c r="A22" s="128" t="s">
        <v>30</v>
      </c>
      <c r="D22" s="403"/>
      <c r="E22" s="403"/>
      <c r="F22" s="403"/>
      <c r="G22" s="17"/>
    </row>
    <row r="23" spans="1:11" ht="18.75" x14ac:dyDescent="0.3">
      <c r="A23" s="128" t="s">
        <v>178</v>
      </c>
      <c r="D23" s="128"/>
      <c r="E23" s="128"/>
      <c r="G23" s="17"/>
    </row>
    <row r="24" spans="1:11" ht="18.75" x14ac:dyDescent="0.3">
      <c r="A24" s="128" t="s">
        <v>31</v>
      </c>
      <c r="D24" s="128"/>
      <c r="E24" s="128"/>
      <c r="G24" s="17"/>
    </row>
    <row r="25" spans="1:11" ht="18.75" x14ac:dyDescent="0.3">
      <c r="C25" s="18"/>
      <c r="D25" s="18"/>
      <c r="E25" s="18"/>
      <c r="F25" s="28"/>
      <c r="G25" s="341"/>
    </row>
    <row r="26" spans="1:11" ht="18.75" x14ac:dyDescent="0.3">
      <c r="C26" s="19"/>
      <c r="D26" s="403" t="s">
        <v>123</v>
      </c>
      <c r="E26" s="403"/>
      <c r="F26" s="403"/>
      <c r="G26" s="28"/>
    </row>
    <row r="27" spans="1:11" ht="18.75" x14ac:dyDescent="0.25">
      <c r="C27" s="19"/>
      <c r="D27" s="19"/>
      <c r="E27" s="19"/>
      <c r="F27" s="19"/>
      <c r="G27" s="19"/>
    </row>
  </sheetData>
  <mergeCells count="17">
    <mergeCell ref="D22:F22"/>
    <mergeCell ref="D26:F26"/>
    <mergeCell ref="F9:G9"/>
    <mergeCell ref="F19:G19"/>
    <mergeCell ref="D21:F21"/>
    <mergeCell ref="F13:G18"/>
    <mergeCell ref="F10:G11"/>
    <mergeCell ref="B13:B18"/>
    <mergeCell ref="A19:C19"/>
    <mergeCell ref="F8:G8"/>
    <mergeCell ref="D1:G1"/>
    <mergeCell ref="D2:G2"/>
    <mergeCell ref="D4:G4"/>
    <mergeCell ref="A6:G6"/>
    <mergeCell ref="A7:G7"/>
    <mergeCell ref="B10:C10"/>
    <mergeCell ref="B12:C12"/>
  </mergeCells>
  <pageMargins left="0.7" right="0.7" top="0.75" bottom="0.75" header="0.3" footer="0.3"/>
  <pageSetup paperSize="9" orientation="landscape"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4"/>
  <sheetViews>
    <sheetView topLeftCell="A10" zoomScale="78" zoomScaleNormal="78" workbookViewId="0">
      <selection activeCell="F18" sqref="F18"/>
    </sheetView>
  </sheetViews>
  <sheetFormatPr defaultColWidth="9.140625" defaultRowHeight="18.75" x14ac:dyDescent="0.3"/>
  <cols>
    <col min="1" max="1" width="12.140625" style="18" customWidth="1"/>
    <col min="2" max="2" width="51.28515625" style="18" customWidth="1"/>
    <col min="3" max="3" width="21" style="18" customWidth="1"/>
    <col min="4" max="4" width="29" style="18" customWidth="1"/>
    <col min="5" max="5" width="11.28515625" style="18" customWidth="1"/>
    <col min="6" max="6" width="53.28515625" style="192" customWidth="1"/>
    <col min="7" max="7" width="21.28515625" style="18" customWidth="1"/>
    <col min="8" max="8" width="10.42578125" style="18" customWidth="1"/>
    <col min="9" max="9" width="9.140625" style="18"/>
    <col min="10" max="10" width="14.85546875" style="18" bestFit="1" customWidth="1"/>
    <col min="11" max="16384" width="9.140625" style="18"/>
  </cols>
  <sheetData>
    <row r="2" spans="1:10" x14ac:dyDescent="0.3">
      <c r="A2" s="18" t="s">
        <v>49</v>
      </c>
      <c r="C2" s="396" t="s">
        <v>22</v>
      </c>
      <c r="D2" s="396"/>
      <c r="E2" s="396"/>
      <c r="F2" s="11"/>
      <c r="G2" s="11"/>
    </row>
    <row r="3" spans="1:10" x14ac:dyDescent="0.3">
      <c r="A3" s="17" t="s">
        <v>5</v>
      </c>
      <c r="B3" s="17"/>
      <c r="C3" s="396" t="s">
        <v>33</v>
      </c>
      <c r="D3" s="396"/>
      <c r="E3" s="396"/>
      <c r="F3" s="11"/>
      <c r="G3" s="11"/>
    </row>
    <row r="4" spans="1:10" x14ac:dyDescent="0.3">
      <c r="A4" s="8"/>
      <c r="B4" s="152"/>
      <c r="C4" s="7"/>
      <c r="D4" s="7"/>
      <c r="E4" s="7"/>
      <c r="F4" s="7"/>
      <c r="G4" s="7"/>
    </row>
    <row r="5" spans="1:10" x14ac:dyDescent="0.3">
      <c r="A5" s="18" t="s">
        <v>66</v>
      </c>
      <c r="C5" s="454" t="s">
        <v>231</v>
      </c>
      <c r="D5" s="454"/>
      <c r="E5" s="454"/>
      <c r="F5" s="107"/>
      <c r="G5" s="107"/>
    </row>
    <row r="7" spans="1:10" x14ac:dyDescent="0.3">
      <c r="A7" s="403" t="s">
        <v>199</v>
      </c>
      <c r="B7" s="403"/>
      <c r="C7" s="403"/>
      <c r="D7" s="403"/>
      <c r="E7" s="403"/>
    </row>
    <row r="8" spans="1:10" ht="18.75" customHeight="1" x14ac:dyDescent="0.3">
      <c r="A8" s="455" t="s">
        <v>185</v>
      </c>
      <c r="B8" s="455"/>
      <c r="C8" s="455"/>
      <c r="D8" s="455"/>
      <c r="E8" s="455"/>
    </row>
    <row r="9" spans="1:10" x14ac:dyDescent="0.3">
      <c r="B9" s="152"/>
      <c r="C9" s="152"/>
      <c r="D9" s="152"/>
      <c r="E9" s="152"/>
      <c r="F9" s="29"/>
    </row>
    <row r="10" spans="1:10" x14ac:dyDescent="0.3">
      <c r="D10" s="150" t="s">
        <v>64</v>
      </c>
      <c r="E10" s="129"/>
    </row>
    <row r="11" spans="1:10" ht="45" customHeight="1" x14ac:dyDescent="0.3">
      <c r="A11" s="97" t="s">
        <v>0</v>
      </c>
      <c r="B11" s="98" t="s">
        <v>34</v>
      </c>
      <c r="C11" s="99" t="s">
        <v>44</v>
      </c>
      <c r="D11" s="456" t="s">
        <v>127</v>
      </c>
      <c r="E11" s="457"/>
      <c r="F11" s="8"/>
    </row>
    <row r="12" spans="1:10" s="193" customFormat="1" ht="112.5" x14ac:dyDescent="0.3">
      <c r="A12" s="100" t="s">
        <v>21</v>
      </c>
      <c r="B12" s="125" t="s">
        <v>65</v>
      </c>
      <c r="C12" s="130">
        <v>36000000</v>
      </c>
      <c r="D12" s="458" t="s">
        <v>128</v>
      </c>
      <c r="E12" s="459"/>
    </row>
    <row r="13" spans="1:10" s="193" customFormat="1" ht="75" x14ac:dyDescent="0.3">
      <c r="A13" s="100" t="s">
        <v>35</v>
      </c>
      <c r="B13" s="142" t="s">
        <v>117</v>
      </c>
      <c r="C13" s="130">
        <v>100000000</v>
      </c>
      <c r="D13" s="458" t="s">
        <v>179</v>
      </c>
      <c r="E13" s="459"/>
    </row>
    <row r="14" spans="1:10" s="193" customFormat="1" ht="56.25" x14ac:dyDescent="0.3">
      <c r="A14" s="105" t="s">
        <v>36</v>
      </c>
      <c r="B14" s="125" t="s">
        <v>296</v>
      </c>
      <c r="C14" s="130">
        <v>14000000</v>
      </c>
      <c r="D14" s="458" t="s">
        <v>128</v>
      </c>
      <c r="E14" s="459"/>
    </row>
    <row r="15" spans="1:10" x14ac:dyDescent="0.3">
      <c r="A15" s="101"/>
      <c r="B15" s="102" t="s">
        <v>37</v>
      </c>
      <c r="C15" s="126">
        <f>SUM(C12:C14)</f>
        <v>150000000</v>
      </c>
      <c r="D15" s="460"/>
      <c r="E15" s="461"/>
      <c r="F15" s="18"/>
      <c r="G15" s="31"/>
    </row>
    <row r="16" spans="1:10" x14ac:dyDescent="0.3">
      <c r="B16" s="19"/>
      <c r="C16" s="19"/>
      <c r="D16" s="19"/>
      <c r="J16" s="194"/>
    </row>
    <row r="17" spans="2:10" x14ac:dyDescent="0.3">
      <c r="E17" s="23"/>
      <c r="J17" s="194"/>
    </row>
    <row r="18" spans="2:10" ht="18.75" customHeight="1" x14ac:dyDescent="0.35">
      <c r="B18" s="127" t="s">
        <v>56</v>
      </c>
      <c r="C18" s="403" t="s">
        <v>122</v>
      </c>
      <c r="D18" s="403"/>
      <c r="E18" s="152"/>
      <c r="F18" s="153"/>
    </row>
    <row r="19" spans="2:10" x14ac:dyDescent="0.3">
      <c r="B19" s="128" t="s">
        <v>30</v>
      </c>
      <c r="C19" s="403"/>
      <c r="D19" s="403"/>
      <c r="E19" s="17"/>
    </row>
    <row r="20" spans="2:10" x14ac:dyDescent="0.3">
      <c r="B20" s="128" t="s">
        <v>131</v>
      </c>
      <c r="C20" s="128"/>
      <c r="E20" s="17"/>
    </row>
    <row r="21" spans="2:10" x14ac:dyDescent="0.3">
      <c r="B21" s="128" t="s">
        <v>31</v>
      </c>
      <c r="C21" s="128"/>
      <c r="E21" s="17"/>
    </row>
    <row r="22" spans="2:10" x14ac:dyDescent="0.3">
      <c r="D22" s="28"/>
      <c r="E22" s="152"/>
    </row>
    <row r="23" spans="2:10" x14ac:dyDescent="0.3">
      <c r="B23" s="19"/>
      <c r="C23" s="403" t="s">
        <v>123</v>
      </c>
      <c r="D23" s="403"/>
      <c r="E23" s="28"/>
      <c r="F23" s="30"/>
    </row>
    <row r="24" spans="2:10" x14ac:dyDescent="0.3">
      <c r="B24" s="19"/>
      <c r="C24" s="19"/>
      <c r="D24" s="19"/>
      <c r="E24" s="19"/>
    </row>
  </sheetData>
  <mergeCells count="13">
    <mergeCell ref="C2:E2"/>
    <mergeCell ref="C3:E3"/>
    <mergeCell ref="C5:E5"/>
    <mergeCell ref="C19:D19"/>
    <mergeCell ref="C23:D23"/>
    <mergeCell ref="A7:E7"/>
    <mergeCell ref="A8:E8"/>
    <mergeCell ref="C18:D18"/>
    <mergeCell ref="D11:E11"/>
    <mergeCell ref="D12:E12"/>
    <mergeCell ref="D13:E13"/>
    <mergeCell ref="D14:E14"/>
    <mergeCell ref="D15:E15"/>
  </mergeCells>
  <phoneticPr fontId="0" type="noConversion"/>
  <pageMargins left="0.63" right="0.2" top="0.3" bottom="0.31" header="0.3" footer="0.3"/>
  <pageSetup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topLeftCell="A19" zoomScaleNormal="100" workbookViewId="0">
      <selection activeCell="B18" sqref="B18:D18"/>
    </sheetView>
  </sheetViews>
  <sheetFormatPr defaultRowHeight="15.75" x14ac:dyDescent="0.25"/>
  <cols>
    <col min="1" max="1" width="6.140625" style="5" customWidth="1"/>
    <col min="2" max="2" width="49.85546875" style="4" customWidth="1"/>
    <col min="3" max="3" width="23.5703125" style="78" customWidth="1"/>
    <col min="4" max="4" width="21.28515625" style="78" customWidth="1"/>
    <col min="5" max="5" width="19.7109375" style="78" customWidth="1"/>
    <col min="6" max="6" width="18.28515625" style="78" customWidth="1"/>
    <col min="7" max="7" width="18.85546875" style="78" customWidth="1"/>
    <col min="8" max="16384" width="9.140625" style="78"/>
  </cols>
  <sheetData>
    <row r="1" spans="1:11" ht="16.5" x14ac:dyDescent="0.25">
      <c r="A1" s="399" t="s">
        <v>2</v>
      </c>
      <c r="B1" s="399"/>
      <c r="C1" s="396" t="s">
        <v>22</v>
      </c>
      <c r="D1" s="396"/>
      <c r="E1" s="396"/>
      <c r="F1" s="11"/>
      <c r="G1" s="11"/>
    </row>
    <row r="2" spans="1:11" ht="18.75" x14ac:dyDescent="0.3">
      <c r="A2" s="396" t="s">
        <v>41</v>
      </c>
      <c r="B2" s="396"/>
      <c r="C2" s="403" t="s">
        <v>33</v>
      </c>
      <c r="D2" s="403"/>
      <c r="E2" s="403"/>
      <c r="F2" s="17"/>
      <c r="G2" s="17"/>
    </row>
    <row r="3" spans="1:11" ht="16.5" x14ac:dyDescent="0.25">
      <c r="A3" s="11"/>
      <c r="B3" s="11"/>
    </row>
    <row r="4" spans="1:11" ht="17.25" customHeight="1" x14ac:dyDescent="0.25">
      <c r="A4" s="399" t="s">
        <v>67</v>
      </c>
      <c r="B4" s="399"/>
      <c r="C4" s="454" t="s">
        <v>232</v>
      </c>
      <c r="D4" s="454"/>
      <c r="E4" s="454"/>
      <c r="F4" s="107"/>
      <c r="G4" s="107"/>
    </row>
    <row r="5" spans="1:11" ht="17.25" customHeight="1" x14ac:dyDescent="0.25">
      <c r="A5" s="2"/>
      <c r="B5" s="2"/>
      <c r="C5" s="24"/>
      <c r="D5" s="24"/>
      <c r="E5" s="24"/>
      <c r="F5" s="107"/>
      <c r="G5" s="107"/>
    </row>
    <row r="6" spans="1:11" ht="20.25" x14ac:dyDescent="0.3">
      <c r="A6" s="396" t="s">
        <v>199</v>
      </c>
      <c r="B6" s="396"/>
      <c r="C6" s="396"/>
      <c r="D6" s="396"/>
      <c r="E6" s="396"/>
      <c r="F6" s="109"/>
      <c r="G6" s="109"/>
    </row>
    <row r="7" spans="1:11" ht="34.5" customHeight="1" x14ac:dyDescent="0.25">
      <c r="A7" s="462" t="s">
        <v>187</v>
      </c>
      <c r="B7" s="462"/>
      <c r="C7" s="462"/>
      <c r="D7" s="462"/>
      <c r="E7" s="462"/>
      <c r="F7" s="12"/>
      <c r="G7" s="12"/>
    </row>
    <row r="8" spans="1:11" ht="24" customHeight="1" x14ac:dyDescent="0.3">
      <c r="F8" s="92"/>
      <c r="G8" s="92"/>
      <c r="H8" s="106"/>
    </row>
    <row r="9" spans="1:11" ht="24" customHeight="1" x14ac:dyDescent="0.3">
      <c r="D9" s="465" t="s">
        <v>64</v>
      </c>
      <c r="E9" s="465"/>
      <c r="F9" s="92"/>
      <c r="G9" s="92"/>
      <c r="H9" s="106"/>
    </row>
    <row r="10" spans="1:11" ht="37.5" x14ac:dyDescent="0.3">
      <c r="A10" s="94" t="s">
        <v>0</v>
      </c>
      <c r="B10" s="463" t="s">
        <v>45</v>
      </c>
      <c r="C10" s="464"/>
      <c r="D10" s="134" t="s">
        <v>46</v>
      </c>
      <c r="E10" s="134" t="s">
        <v>127</v>
      </c>
      <c r="F10" s="108"/>
      <c r="G10" s="18"/>
      <c r="J10" s="138"/>
      <c r="K10" s="138"/>
    </row>
    <row r="11" spans="1:11" ht="18" customHeight="1" x14ac:dyDescent="0.3">
      <c r="A11" s="94"/>
      <c r="B11" s="463" t="s">
        <v>37</v>
      </c>
      <c r="C11" s="464"/>
      <c r="D11" s="144">
        <f>SUM(D12:D18)</f>
        <v>14595000000</v>
      </c>
      <c r="E11" s="134"/>
      <c r="F11" s="108"/>
      <c r="G11" s="18"/>
      <c r="J11" s="138"/>
      <c r="K11" s="138"/>
    </row>
    <row r="12" spans="1:11" ht="37.5" x14ac:dyDescent="0.25">
      <c r="A12" s="136">
        <v>1</v>
      </c>
      <c r="B12" s="466" t="s">
        <v>293</v>
      </c>
      <c r="C12" s="467"/>
      <c r="D12" s="135">
        <v>25000000</v>
      </c>
      <c r="E12" s="136" t="s">
        <v>128</v>
      </c>
      <c r="F12" s="96"/>
    </row>
    <row r="13" spans="1:11" ht="84.75" customHeight="1" x14ac:dyDescent="0.25">
      <c r="A13" s="136">
        <v>2</v>
      </c>
      <c r="B13" s="466" t="s">
        <v>292</v>
      </c>
      <c r="C13" s="467"/>
      <c r="D13" s="135">
        <v>90000000</v>
      </c>
      <c r="E13" s="136" t="s">
        <v>134</v>
      </c>
      <c r="F13" s="96"/>
      <c r="H13" s="20"/>
      <c r="I13" s="20"/>
      <c r="J13" s="20"/>
      <c r="K13" s="20"/>
    </row>
    <row r="14" spans="1:11" ht="56.25" customHeight="1" x14ac:dyDescent="0.25">
      <c r="A14" s="137">
        <v>3</v>
      </c>
      <c r="B14" s="468" t="s">
        <v>118</v>
      </c>
      <c r="C14" s="468"/>
      <c r="D14" s="135">
        <v>80000000</v>
      </c>
      <c r="E14" s="136" t="s">
        <v>128</v>
      </c>
      <c r="F14" s="96"/>
      <c r="H14" s="20"/>
      <c r="I14" s="20"/>
      <c r="J14" s="20"/>
      <c r="K14" s="20"/>
    </row>
    <row r="15" spans="1:11" ht="104.25" customHeight="1" x14ac:dyDescent="0.25">
      <c r="A15" s="136">
        <v>4</v>
      </c>
      <c r="B15" s="468" t="s">
        <v>294</v>
      </c>
      <c r="C15" s="468"/>
      <c r="D15" s="135">
        <v>50000000</v>
      </c>
      <c r="E15" s="136" t="s">
        <v>128</v>
      </c>
      <c r="F15" s="96"/>
      <c r="H15" s="20"/>
      <c r="I15" s="20"/>
      <c r="J15" s="20"/>
      <c r="K15" s="20"/>
    </row>
    <row r="16" spans="1:11" ht="56.25" customHeight="1" x14ac:dyDescent="0.25">
      <c r="A16" s="137">
        <v>5</v>
      </c>
      <c r="B16" s="466" t="s">
        <v>120</v>
      </c>
      <c r="C16" s="467"/>
      <c r="D16" s="135">
        <v>200000000</v>
      </c>
      <c r="E16" s="136" t="s">
        <v>128</v>
      </c>
      <c r="F16" s="96"/>
      <c r="H16" s="20"/>
      <c r="I16" s="20"/>
      <c r="J16" s="20"/>
      <c r="K16" s="20"/>
    </row>
    <row r="17" spans="1:11" ht="56.25" customHeight="1" x14ac:dyDescent="0.25">
      <c r="A17" s="136">
        <v>6</v>
      </c>
      <c r="B17" s="466" t="s">
        <v>121</v>
      </c>
      <c r="C17" s="467"/>
      <c r="D17" s="135">
        <v>150000000</v>
      </c>
      <c r="E17" s="136" t="s">
        <v>128</v>
      </c>
      <c r="F17" s="96"/>
      <c r="H17" s="20"/>
      <c r="I17" s="20"/>
      <c r="J17" s="20"/>
      <c r="K17" s="20"/>
    </row>
    <row r="18" spans="1:11" ht="93" customHeight="1" x14ac:dyDescent="0.25">
      <c r="A18" s="137">
        <v>7</v>
      </c>
      <c r="B18" s="466" t="s">
        <v>94</v>
      </c>
      <c r="C18" s="467"/>
      <c r="D18" s="135">
        <v>14000000000</v>
      </c>
      <c r="E18" s="136" t="s">
        <v>128</v>
      </c>
      <c r="F18" s="96"/>
      <c r="H18" s="20"/>
      <c r="I18" s="20"/>
      <c r="J18" s="20"/>
      <c r="K18" s="20"/>
    </row>
    <row r="19" spans="1:11" x14ac:dyDescent="0.25">
      <c r="A19" s="96"/>
      <c r="B19" s="96"/>
      <c r="C19" s="96"/>
      <c r="D19" s="96"/>
      <c r="E19" s="96"/>
      <c r="F19" s="96"/>
      <c r="H19" s="20"/>
      <c r="I19" s="20"/>
      <c r="J19" s="20"/>
      <c r="K19" s="20"/>
    </row>
    <row r="20" spans="1:11" x14ac:dyDescent="0.25">
      <c r="A20" s="96"/>
      <c r="B20" s="96"/>
      <c r="C20" s="96"/>
      <c r="D20" s="96"/>
      <c r="E20" s="96"/>
      <c r="F20" s="96"/>
      <c r="H20" s="20"/>
      <c r="I20" s="20"/>
      <c r="J20" s="20"/>
      <c r="K20" s="20"/>
    </row>
    <row r="21" spans="1:11" ht="18.75" x14ac:dyDescent="0.3">
      <c r="A21" s="78"/>
      <c r="B21" s="13" t="s">
        <v>29</v>
      </c>
      <c r="C21" s="16"/>
      <c r="D21" s="419" t="s">
        <v>122</v>
      </c>
      <c r="E21" s="419"/>
      <c r="F21" s="17"/>
      <c r="G21" s="20"/>
      <c r="H21" s="20"/>
      <c r="I21" s="20"/>
      <c r="J21" s="20"/>
    </row>
    <row r="22" spans="1:11" ht="18.75" x14ac:dyDescent="0.3">
      <c r="A22" s="78"/>
      <c r="B22" s="52" t="s">
        <v>30</v>
      </c>
      <c r="C22" s="16"/>
      <c r="D22" s="419"/>
      <c r="E22" s="419"/>
      <c r="F22" s="17"/>
      <c r="H22" s="20"/>
      <c r="I22" s="20"/>
      <c r="J22" s="20"/>
      <c r="K22" s="20"/>
    </row>
    <row r="23" spans="1:11" ht="18.75" x14ac:dyDescent="0.3">
      <c r="A23" s="78"/>
      <c r="B23" s="21" t="s">
        <v>131</v>
      </c>
      <c r="C23" s="16"/>
      <c r="D23" s="12"/>
      <c r="E23" s="4"/>
      <c r="F23" s="17"/>
      <c r="H23" s="20"/>
      <c r="I23" s="20"/>
      <c r="J23" s="20"/>
      <c r="K23" s="20"/>
    </row>
    <row r="24" spans="1:11" ht="18.75" x14ac:dyDescent="0.3">
      <c r="A24" s="78"/>
      <c r="B24" s="21" t="s">
        <v>31</v>
      </c>
      <c r="C24" s="16"/>
      <c r="D24" s="12"/>
      <c r="E24" s="4"/>
      <c r="F24" s="17"/>
      <c r="H24" s="20"/>
      <c r="I24" s="20"/>
      <c r="J24" s="20"/>
      <c r="K24" s="20"/>
    </row>
    <row r="25" spans="1:11" ht="18.75" x14ac:dyDescent="0.3">
      <c r="A25" s="78"/>
      <c r="B25" s="21"/>
      <c r="C25" s="16"/>
      <c r="D25" s="12"/>
      <c r="E25" s="124"/>
      <c r="F25" s="17"/>
      <c r="H25" s="20"/>
      <c r="I25" s="20"/>
      <c r="J25" s="20"/>
      <c r="K25" s="20"/>
    </row>
    <row r="26" spans="1:11" ht="18.75" x14ac:dyDescent="0.3">
      <c r="A26" s="78"/>
      <c r="B26" s="21"/>
      <c r="C26" s="16"/>
      <c r="D26" s="419" t="s">
        <v>123</v>
      </c>
      <c r="E26" s="419"/>
      <c r="F26" s="17"/>
      <c r="G26" s="17"/>
      <c r="H26" s="20"/>
      <c r="I26" s="20"/>
      <c r="J26" s="20"/>
      <c r="K26" s="20"/>
    </row>
    <row r="27" spans="1:11" ht="18" customHeight="1" x14ac:dyDescent="0.3">
      <c r="A27" s="78"/>
      <c r="B27" s="26"/>
      <c r="C27" s="16"/>
      <c r="D27" s="17"/>
      <c r="E27" s="17"/>
      <c r="F27" s="17"/>
    </row>
    <row r="28" spans="1:11" ht="18.75" x14ac:dyDescent="0.3">
      <c r="A28" s="78"/>
      <c r="B28" s="7"/>
      <c r="C28" s="17"/>
      <c r="D28" s="17"/>
      <c r="E28" s="17"/>
      <c r="F28" s="17"/>
    </row>
    <row r="31" spans="1:11" ht="18.75" customHeight="1" x14ac:dyDescent="0.25"/>
    <row r="32" spans="1:11" ht="15.6" customHeight="1" x14ac:dyDescent="0.25"/>
    <row r="33" ht="15.6" customHeight="1" x14ac:dyDescent="0.25"/>
    <row r="34" ht="15.6" customHeight="1" x14ac:dyDescent="0.25"/>
    <row r="35" ht="15.6" customHeight="1" x14ac:dyDescent="0.25"/>
    <row r="36" ht="15.6" customHeight="1" x14ac:dyDescent="0.25"/>
    <row r="37" ht="15.6" customHeight="1" x14ac:dyDescent="0.25"/>
    <row r="38" ht="15.6" customHeight="1" x14ac:dyDescent="0.25"/>
    <row r="39" ht="15.6" customHeight="1" x14ac:dyDescent="0.25"/>
    <row r="40" ht="15.6" customHeight="1" x14ac:dyDescent="0.25"/>
    <row r="41" ht="15.6" customHeight="1" x14ac:dyDescent="0.25"/>
    <row r="42" ht="15.6" customHeight="1" x14ac:dyDescent="0.25"/>
    <row r="43" ht="15.6" customHeight="1" x14ac:dyDescent="0.25"/>
    <row r="44" ht="15.6" customHeight="1" x14ac:dyDescent="0.25"/>
    <row r="45" ht="15.6" customHeight="1" x14ac:dyDescent="0.25"/>
    <row r="52" spans="12:13" ht="16.5" x14ac:dyDescent="0.25">
      <c r="L52" s="13"/>
      <c r="M52" s="7"/>
    </row>
    <row r="53" spans="12:13" x14ac:dyDescent="0.25">
      <c r="L53" s="423"/>
      <c r="M53" s="423"/>
    </row>
    <row r="54" spans="12:13" x14ac:dyDescent="0.25">
      <c r="L54" s="21"/>
      <c r="M54" s="21"/>
    </row>
    <row r="55" spans="12:13" x14ac:dyDescent="0.25">
      <c r="L55" s="21"/>
      <c r="M55" s="22"/>
    </row>
  </sheetData>
  <mergeCells count="22">
    <mergeCell ref="L53:M53"/>
    <mergeCell ref="B17:C17"/>
    <mergeCell ref="B15:C15"/>
    <mergeCell ref="B16:C16"/>
    <mergeCell ref="B18:C18"/>
    <mergeCell ref="D21:E21"/>
    <mergeCell ref="D26:E26"/>
    <mergeCell ref="A1:B1"/>
    <mergeCell ref="A2:B2"/>
    <mergeCell ref="A4:B4"/>
    <mergeCell ref="C1:E1"/>
    <mergeCell ref="C2:E2"/>
    <mergeCell ref="A6:E6"/>
    <mergeCell ref="A7:E7"/>
    <mergeCell ref="B10:C10"/>
    <mergeCell ref="C4:E4"/>
    <mergeCell ref="D22:E22"/>
    <mergeCell ref="D9:E9"/>
    <mergeCell ref="B12:C12"/>
    <mergeCell ref="B13:C13"/>
    <mergeCell ref="B14:C14"/>
    <mergeCell ref="B11:C11"/>
  </mergeCells>
  <phoneticPr fontId="0" type="noConversion"/>
  <pageMargins left="0.69" right="0.17" top="0.45" bottom="0.2" header="0.2" footer="0.17"/>
  <pageSetup scale="8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abSelected="1" zoomScale="70" zoomScaleNormal="70" workbookViewId="0">
      <selection activeCell="H21" sqref="H21"/>
    </sheetView>
  </sheetViews>
  <sheetFormatPr defaultRowHeight="20.25" x14ac:dyDescent="0.3"/>
  <cols>
    <col min="1" max="1" width="5.7109375" style="285" customWidth="1"/>
    <col min="2" max="2" width="46" style="284" customWidth="1"/>
    <col min="3" max="3" width="10.28515625" style="285" bestFit="1" customWidth="1"/>
    <col min="4" max="4" width="10.140625" style="285" bestFit="1" customWidth="1"/>
    <col min="5" max="5" width="18" style="284" customWidth="1"/>
    <col min="6" max="6" width="23.140625" style="319" customWidth="1"/>
    <col min="7" max="7" width="15" style="284" customWidth="1"/>
    <col min="8" max="8" width="21.140625" style="284" bestFit="1" customWidth="1"/>
    <col min="9" max="9" width="7.85546875" style="284" customWidth="1"/>
    <col min="10" max="10" width="11" style="284" customWidth="1"/>
    <col min="11" max="11" width="12.140625" style="284" customWidth="1"/>
    <col min="12" max="16384" width="9.140625" style="284"/>
  </cols>
  <sheetData>
    <row r="1" spans="1:7" x14ac:dyDescent="0.3">
      <c r="A1" s="472" t="s">
        <v>2</v>
      </c>
      <c r="B1" s="472"/>
      <c r="C1" s="472"/>
      <c r="D1" s="469" t="s">
        <v>22</v>
      </c>
      <c r="E1" s="469"/>
      <c r="F1" s="469"/>
      <c r="G1" s="469"/>
    </row>
    <row r="2" spans="1:7" x14ac:dyDescent="0.3">
      <c r="A2" s="469" t="s">
        <v>5</v>
      </c>
      <c r="B2" s="469"/>
      <c r="C2" s="469"/>
      <c r="D2" s="469" t="s">
        <v>23</v>
      </c>
      <c r="E2" s="469"/>
      <c r="F2" s="469"/>
      <c r="G2" s="469"/>
    </row>
    <row r="3" spans="1:7" x14ac:dyDescent="0.3">
      <c r="B3" s="286"/>
      <c r="C3" s="286"/>
      <c r="E3" s="285"/>
      <c r="F3" s="287"/>
      <c r="G3" s="285"/>
    </row>
    <row r="4" spans="1:7" x14ac:dyDescent="0.3">
      <c r="A4" s="472" t="s">
        <v>69</v>
      </c>
      <c r="B4" s="472"/>
      <c r="C4" s="472"/>
      <c r="D4" s="473" t="s">
        <v>234</v>
      </c>
      <c r="E4" s="473"/>
      <c r="F4" s="473"/>
      <c r="G4" s="473"/>
    </row>
    <row r="5" spans="1:7" x14ac:dyDescent="0.3">
      <c r="B5" s="285"/>
      <c r="D5" s="288"/>
      <c r="E5" s="288"/>
      <c r="F5" s="288"/>
      <c r="G5" s="288"/>
    </row>
    <row r="6" spans="1:7" ht="57.75" customHeight="1" x14ac:dyDescent="0.3">
      <c r="A6" s="477" t="s">
        <v>233</v>
      </c>
      <c r="B6" s="477"/>
      <c r="C6" s="477"/>
      <c r="D6" s="477"/>
      <c r="E6" s="477"/>
      <c r="F6" s="477"/>
      <c r="G6" s="477"/>
    </row>
    <row r="7" spans="1:7" ht="39" customHeight="1" x14ac:dyDescent="0.3">
      <c r="B7" s="289"/>
      <c r="C7" s="289"/>
      <c r="E7" s="470" t="s">
        <v>64</v>
      </c>
      <c r="F7" s="470"/>
      <c r="G7" s="470"/>
    </row>
    <row r="8" spans="1:7" s="294" customFormat="1" ht="60.75" x14ac:dyDescent="0.2">
      <c r="A8" s="290" t="s">
        <v>0</v>
      </c>
      <c r="B8" s="291" t="s">
        <v>24</v>
      </c>
      <c r="C8" s="291" t="s">
        <v>25</v>
      </c>
      <c r="D8" s="292" t="s">
        <v>133</v>
      </c>
      <c r="E8" s="291" t="s">
        <v>27</v>
      </c>
      <c r="F8" s="293" t="s">
        <v>63</v>
      </c>
      <c r="G8" s="292" t="s">
        <v>132</v>
      </c>
    </row>
    <row r="9" spans="1:7" s="299" customFormat="1" ht="34.5" customHeight="1" x14ac:dyDescent="0.3">
      <c r="A9" s="295"/>
      <c r="B9" s="296" t="s">
        <v>28</v>
      </c>
      <c r="C9" s="296"/>
      <c r="D9" s="296"/>
      <c r="E9" s="297"/>
      <c r="F9" s="298">
        <f>F10+F11+F14+F15</f>
        <v>150000000</v>
      </c>
      <c r="G9" s="474" t="s">
        <v>128</v>
      </c>
    </row>
    <row r="10" spans="1:7" s="304" customFormat="1" ht="55.5" customHeight="1" x14ac:dyDescent="0.3">
      <c r="A10" s="300">
        <v>1</v>
      </c>
      <c r="B10" s="301" t="s">
        <v>249</v>
      </c>
      <c r="C10" s="296" t="s">
        <v>250</v>
      </c>
      <c r="D10" s="302">
        <v>1</v>
      </c>
      <c r="E10" s="303">
        <v>50000000</v>
      </c>
      <c r="F10" s="303">
        <v>50000000</v>
      </c>
      <c r="G10" s="475"/>
    </row>
    <row r="11" spans="1:7" s="304" customFormat="1" ht="81" customHeight="1" x14ac:dyDescent="0.3">
      <c r="A11" s="300" t="s">
        <v>35</v>
      </c>
      <c r="B11" s="305" t="s">
        <v>297</v>
      </c>
      <c r="C11" s="296"/>
      <c r="D11" s="302"/>
      <c r="E11" s="298"/>
      <c r="F11" s="306">
        <f>F12+F13</f>
        <v>6000000</v>
      </c>
      <c r="G11" s="475"/>
    </row>
    <row r="12" spans="1:7" s="304" customFormat="1" x14ac:dyDescent="0.3">
      <c r="A12" s="307" t="s">
        <v>50</v>
      </c>
      <c r="B12" s="308" t="s">
        <v>38</v>
      </c>
      <c r="C12" s="309" t="s">
        <v>39</v>
      </c>
      <c r="D12" s="310">
        <v>2</v>
      </c>
      <c r="E12" s="311">
        <v>2250000</v>
      </c>
      <c r="F12" s="312">
        <f>E12*D12</f>
        <v>4500000</v>
      </c>
      <c r="G12" s="475"/>
    </row>
    <row r="13" spans="1:7" s="304" customFormat="1" ht="40.5" x14ac:dyDescent="0.3">
      <c r="A13" s="307" t="s">
        <v>51</v>
      </c>
      <c r="B13" s="308" t="s">
        <v>256</v>
      </c>
      <c r="C13" s="309" t="s">
        <v>40</v>
      </c>
      <c r="D13" s="310">
        <v>10</v>
      </c>
      <c r="E13" s="311">
        <v>150000</v>
      </c>
      <c r="F13" s="312">
        <f>E13*D13</f>
        <v>1500000</v>
      </c>
      <c r="G13" s="475"/>
    </row>
    <row r="14" spans="1:7" s="304" customFormat="1" ht="60.75" x14ac:dyDescent="0.3">
      <c r="A14" s="300" t="s">
        <v>36</v>
      </c>
      <c r="B14" s="301" t="s">
        <v>247</v>
      </c>
      <c r="C14" s="309" t="s">
        <v>252</v>
      </c>
      <c r="D14" s="310"/>
      <c r="E14" s="311"/>
      <c r="F14" s="306">
        <v>60000000</v>
      </c>
      <c r="G14" s="475"/>
    </row>
    <row r="15" spans="1:7" s="304" customFormat="1" ht="40.5" x14ac:dyDescent="0.3">
      <c r="A15" s="300" t="s">
        <v>126</v>
      </c>
      <c r="B15" s="301" t="s">
        <v>300</v>
      </c>
      <c r="C15" s="309"/>
      <c r="D15" s="310"/>
      <c r="E15" s="311"/>
      <c r="F15" s="306">
        <f>F16+F18</f>
        <v>34000000</v>
      </c>
      <c r="G15" s="475"/>
    </row>
    <row r="16" spans="1:7" s="304" customFormat="1" ht="60.75" x14ac:dyDescent="0.3">
      <c r="A16" s="307" t="s">
        <v>254</v>
      </c>
      <c r="B16" s="308" t="s">
        <v>248</v>
      </c>
      <c r="C16" s="309" t="s">
        <v>251</v>
      </c>
      <c r="D16" s="310">
        <v>1</v>
      </c>
      <c r="E16" s="313"/>
      <c r="F16" s="311">
        <f>F17</f>
        <v>17000000</v>
      </c>
      <c r="G16" s="475"/>
    </row>
    <row r="17" spans="1:7" s="304" customFormat="1" ht="40.5" x14ac:dyDescent="0.3">
      <c r="A17" s="307"/>
      <c r="B17" s="394" t="s">
        <v>299</v>
      </c>
      <c r="C17" s="314"/>
      <c r="D17" s="315"/>
      <c r="E17" s="316"/>
      <c r="F17" s="317">
        <v>17000000</v>
      </c>
      <c r="G17" s="475"/>
    </row>
    <row r="18" spans="1:7" s="304" customFormat="1" ht="40.5" x14ac:dyDescent="0.3">
      <c r="A18" s="307" t="s">
        <v>255</v>
      </c>
      <c r="B18" s="308" t="s">
        <v>253</v>
      </c>
      <c r="C18" s="309" t="s">
        <v>251</v>
      </c>
      <c r="D18" s="310">
        <v>1</v>
      </c>
      <c r="E18" s="313"/>
      <c r="F18" s="311">
        <f>F19</f>
        <v>17000000</v>
      </c>
      <c r="G18" s="475"/>
    </row>
    <row r="19" spans="1:7" s="304" customFormat="1" ht="40.5" x14ac:dyDescent="0.3">
      <c r="A19" s="307"/>
      <c r="B19" s="394" t="s">
        <v>298</v>
      </c>
      <c r="C19" s="314"/>
      <c r="D19" s="315"/>
      <c r="E19" s="316"/>
      <c r="F19" s="317">
        <v>17000000</v>
      </c>
      <c r="G19" s="476"/>
    </row>
    <row r="20" spans="1:7" x14ac:dyDescent="0.3">
      <c r="B20" s="318"/>
    </row>
    <row r="21" spans="1:7" x14ac:dyDescent="0.3">
      <c r="B21" s="320" t="s">
        <v>29</v>
      </c>
      <c r="D21" s="471"/>
      <c r="E21" s="471"/>
      <c r="F21" s="471"/>
      <c r="G21" s="471"/>
    </row>
    <row r="22" spans="1:7" x14ac:dyDescent="0.3">
      <c r="B22" s="321" t="s">
        <v>30</v>
      </c>
      <c r="D22" s="322"/>
      <c r="E22" s="469" t="s">
        <v>122</v>
      </c>
      <c r="F22" s="469"/>
      <c r="G22" s="469"/>
    </row>
    <row r="23" spans="1:7" x14ac:dyDescent="0.3">
      <c r="B23" s="321" t="s">
        <v>178</v>
      </c>
      <c r="D23" s="286"/>
      <c r="E23" s="469"/>
      <c r="F23" s="469"/>
      <c r="G23" s="469"/>
    </row>
    <row r="24" spans="1:7" x14ac:dyDescent="0.3">
      <c r="B24" s="321" t="s">
        <v>31</v>
      </c>
      <c r="D24" s="286"/>
      <c r="E24" s="109"/>
      <c r="F24" s="284"/>
      <c r="G24" s="109"/>
    </row>
    <row r="25" spans="1:7" x14ac:dyDescent="0.3">
      <c r="D25" s="286"/>
      <c r="E25" s="109"/>
      <c r="F25" s="284"/>
      <c r="G25" s="109"/>
    </row>
    <row r="26" spans="1:7" x14ac:dyDescent="0.3">
      <c r="D26" s="286"/>
      <c r="E26" s="109"/>
      <c r="F26" s="323"/>
      <c r="G26" s="109"/>
    </row>
    <row r="27" spans="1:7" x14ac:dyDescent="0.3">
      <c r="D27" s="286"/>
      <c r="E27" s="469" t="s">
        <v>123</v>
      </c>
      <c r="F27" s="469"/>
      <c r="G27" s="469"/>
    </row>
  </sheetData>
  <mergeCells count="13">
    <mergeCell ref="A1:C1"/>
    <mergeCell ref="D1:G1"/>
    <mergeCell ref="A2:C2"/>
    <mergeCell ref="D2:G2"/>
    <mergeCell ref="A6:G6"/>
    <mergeCell ref="E23:G23"/>
    <mergeCell ref="E27:G27"/>
    <mergeCell ref="E7:G7"/>
    <mergeCell ref="D21:G21"/>
    <mergeCell ref="A4:C4"/>
    <mergeCell ref="D4:G4"/>
    <mergeCell ref="E22:G22"/>
    <mergeCell ref="G9:G19"/>
  </mergeCells>
  <phoneticPr fontId="0" type="noConversion"/>
  <pageMargins left="0.7" right="0.2" top="0.31" bottom="0.35" header="0.3" footer="0.3"/>
  <pageSetup scale="8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1"/>
  <sheetViews>
    <sheetView topLeftCell="A10" workbookViewId="0">
      <selection activeCell="A7" sqref="A7:F7"/>
    </sheetView>
  </sheetViews>
  <sheetFormatPr defaultColWidth="9.140625" defaultRowHeight="15.75" x14ac:dyDescent="0.25"/>
  <cols>
    <col min="1" max="1" width="9.85546875" style="4" customWidth="1"/>
    <col min="2" max="2" width="31.7109375" style="4" customWidth="1"/>
    <col min="3" max="3" width="9.42578125" style="4" customWidth="1"/>
    <col min="4" max="4" width="13.28515625" style="4" customWidth="1"/>
    <col min="5" max="5" width="17.140625" style="4" customWidth="1"/>
    <col min="6" max="6" width="11.5703125" style="4" customWidth="1"/>
    <col min="7" max="16384" width="9.140625" style="4"/>
  </cols>
  <sheetData>
    <row r="2" spans="1:7" x14ac:dyDescent="0.25">
      <c r="A2" s="478" t="s">
        <v>52</v>
      </c>
      <c r="B2" s="478"/>
      <c r="C2" s="419" t="s">
        <v>53</v>
      </c>
      <c r="D2" s="419"/>
      <c r="E2" s="419"/>
      <c r="F2" s="419"/>
    </row>
    <row r="3" spans="1:7" x14ac:dyDescent="0.25">
      <c r="A3" s="419" t="s">
        <v>54</v>
      </c>
      <c r="B3" s="419"/>
      <c r="C3" s="419" t="s">
        <v>55</v>
      </c>
      <c r="D3" s="419"/>
      <c r="E3" s="419"/>
      <c r="F3" s="419"/>
    </row>
    <row r="5" spans="1:7" x14ac:dyDescent="0.25">
      <c r="A5" s="478" t="s">
        <v>68</v>
      </c>
      <c r="B5" s="478"/>
      <c r="C5" s="426" t="s">
        <v>235</v>
      </c>
      <c r="D5" s="426"/>
      <c r="E5" s="426"/>
      <c r="F5" s="426"/>
    </row>
    <row r="6" spans="1:7" x14ac:dyDescent="0.25">
      <c r="A6" s="5"/>
      <c r="B6" s="5"/>
      <c r="C6" s="62"/>
      <c r="D6" s="63"/>
      <c r="E6" s="63"/>
    </row>
    <row r="7" spans="1:7" ht="34.5" customHeight="1" x14ac:dyDescent="0.25">
      <c r="A7" s="481" t="s">
        <v>236</v>
      </c>
      <c r="B7" s="481"/>
      <c r="C7" s="481"/>
      <c r="D7" s="481"/>
      <c r="E7" s="481"/>
      <c r="F7" s="481"/>
    </row>
    <row r="8" spans="1:7" ht="60" customHeight="1" x14ac:dyDescent="0.25">
      <c r="A8" s="479" t="s">
        <v>302</v>
      </c>
      <c r="B8" s="480"/>
      <c r="C8" s="480"/>
      <c r="D8" s="480"/>
      <c r="E8" s="480"/>
      <c r="F8" s="480"/>
    </row>
    <row r="9" spans="1:7" ht="60" customHeight="1" x14ac:dyDescent="0.25">
      <c r="A9" s="479" t="s">
        <v>303</v>
      </c>
      <c r="B9" s="480"/>
      <c r="C9" s="480"/>
      <c r="D9" s="480"/>
      <c r="E9" s="480"/>
      <c r="F9" s="480"/>
    </row>
    <row r="10" spans="1:7" ht="28.5" customHeight="1" x14ac:dyDescent="0.25">
      <c r="A10" s="64"/>
      <c r="B10" s="64"/>
      <c r="C10" s="64"/>
      <c r="F10" s="95" t="s">
        <v>64</v>
      </c>
    </row>
    <row r="11" spans="1:7" ht="67.5" customHeight="1" x14ac:dyDescent="0.25">
      <c r="A11" s="73" t="s">
        <v>0</v>
      </c>
      <c r="B11" s="73" t="s">
        <v>59</v>
      </c>
      <c r="C11" s="94" t="s">
        <v>91</v>
      </c>
      <c r="D11" s="73" t="s">
        <v>60</v>
      </c>
      <c r="E11" s="73" t="s">
        <v>58</v>
      </c>
      <c r="F11" s="94" t="s">
        <v>132</v>
      </c>
    </row>
    <row r="12" spans="1:7" ht="63.75" customHeight="1" x14ac:dyDescent="0.25">
      <c r="A12" s="65">
        <v>1</v>
      </c>
      <c r="B12" s="80" t="s">
        <v>257</v>
      </c>
      <c r="C12" s="86">
        <v>2</v>
      </c>
      <c r="D12" s="87">
        <v>10000000</v>
      </c>
      <c r="E12" s="87">
        <f>D12*C12</f>
        <v>20000000</v>
      </c>
      <c r="F12" s="137" t="s">
        <v>191</v>
      </c>
    </row>
    <row r="13" spans="1:7" x14ac:dyDescent="0.25">
      <c r="A13" s="82"/>
      <c r="B13" s="83" t="s">
        <v>61</v>
      </c>
      <c r="C13" s="65" t="s">
        <v>62</v>
      </c>
      <c r="D13" s="84"/>
      <c r="E13" s="85">
        <f>SUM(E12:E12)</f>
        <v>20000000</v>
      </c>
      <c r="F13" s="121"/>
    </row>
    <row r="14" spans="1:7" ht="18.75" x14ac:dyDescent="0.3">
      <c r="B14" s="66"/>
      <c r="D14" s="67"/>
      <c r="E14" s="68"/>
      <c r="G14" s="147"/>
    </row>
    <row r="15" spans="1:7" x14ac:dyDescent="0.25">
      <c r="A15" s="13" t="s">
        <v>56</v>
      </c>
      <c r="C15" s="12"/>
      <c r="D15" s="419" t="s">
        <v>122</v>
      </c>
      <c r="E15" s="419"/>
      <c r="F15" s="12"/>
    </row>
    <row r="16" spans="1:7" ht="18.75" x14ac:dyDescent="0.3">
      <c r="A16" s="14" t="s">
        <v>57</v>
      </c>
      <c r="D16" s="419"/>
      <c r="E16" s="419"/>
      <c r="G16" s="18"/>
    </row>
    <row r="17" spans="1:7" ht="18.75" x14ac:dyDescent="0.3">
      <c r="A17" s="482" t="s">
        <v>172</v>
      </c>
      <c r="B17" s="482"/>
      <c r="C17" s="482"/>
      <c r="D17" s="76"/>
      <c r="E17" s="12"/>
      <c r="G17" s="18"/>
    </row>
    <row r="18" spans="1:7" x14ac:dyDescent="0.25">
      <c r="A18" s="14" t="s">
        <v>31</v>
      </c>
      <c r="D18" s="76"/>
      <c r="E18" s="12"/>
    </row>
    <row r="19" spans="1:7" x14ac:dyDescent="0.25">
      <c r="D19" s="124"/>
      <c r="E19" s="12"/>
    </row>
    <row r="20" spans="1:7" x14ac:dyDescent="0.25">
      <c r="C20" s="12"/>
      <c r="D20" s="419" t="s">
        <v>123</v>
      </c>
      <c r="E20" s="419"/>
    </row>
    <row r="21" spans="1:7" x14ac:dyDescent="0.25">
      <c r="F21" s="12"/>
    </row>
  </sheetData>
  <mergeCells count="13">
    <mergeCell ref="D15:E15"/>
    <mergeCell ref="D16:E16"/>
    <mergeCell ref="A8:F8"/>
    <mergeCell ref="C5:F5"/>
    <mergeCell ref="D20:E20"/>
    <mergeCell ref="A7:F7"/>
    <mergeCell ref="A17:C17"/>
    <mergeCell ref="A9:F9"/>
    <mergeCell ref="A2:B2"/>
    <mergeCell ref="A3:B3"/>
    <mergeCell ref="A5:B5"/>
    <mergeCell ref="C2:F2"/>
    <mergeCell ref="C3:F3"/>
  </mergeCells>
  <pageMargins left="0.7" right="0.2" top="0.41" bottom="0.75" header="0.3" footer="0.3"/>
  <pageSetup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5"/>
  <sheetViews>
    <sheetView topLeftCell="A13" workbookViewId="0">
      <selection activeCell="A7" sqref="A7:E7"/>
    </sheetView>
  </sheetViews>
  <sheetFormatPr defaultRowHeight="12.75" x14ac:dyDescent="0.2"/>
  <cols>
    <col min="1" max="1" width="8.140625" customWidth="1"/>
    <col min="2" max="2" width="36.42578125" customWidth="1"/>
    <col min="3" max="3" width="15.7109375" customWidth="1"/>
    <col min="4" max="4" width="29.7109375" customWidth="1"/>
    <col min="5" max="5" width="6.28515625" hidden="1" customWidth="1"/>
  </cols>
  <sheetData>
    <row r="2" spans="1:6" ht="15.75" x14ac:dyDescent="0.25">
      <c r="A2" s="478" t="s">
        <v>52</v>
      </c>
      <c r="B2" s="478"/>
      <c r="C2" s="419" t="s">
        <v>53</v>
      </c>
      <c r="D2" s="419"/>
      <c r="E2" s="419"/>
      <c r="F2" s="12"/>
    </row>
    <row r="3" spans="1:6" ht="15.75" x14ac:dyDescent="0.25">
      <c r="A3" s="419" t="s">
        <v>54</v>
      </c>
      <c r="B3" s="419"/>
      <c r="C3" s="419" t="s">
        <v>55</v>
      </c>
      <c r="D3" s="419"/>
      <c r="E3" s="419"/>
      <c r="F3" s="12"/>
    </row>
    <row r="4" spans="1:6" ht="15.75" x14ac:dyDescent="0.25">
      <c r="A4" s="4"/>
      <c r="B4" s="4"/>
      <c r="C4" s="4"/>
      <c r="D4" s="4"/>
    </row>
    <row r="5" spans="1:6" ht="15.75" x14ac:dyDescent="0.25">
      <c r="A5" s="478" t="s">
        <v>125</v>
      </c>
      <c r="B5" s="478"/>
      <c r="C5" s="426" t="s">
        <v>237</v>
      </c>
      <c r="D5" s="426"/>
      <c r="E5" s="426"/>
      <c r="F5" s="72"/>
    </row>
    <row r="6" spans="1:6" ht="15.75" x14ac:dyDescent="0.25">
      <c r="A6" s="5"/>
      <c r="B6" s="5"/>
      <c r="C6" s="63"/>
      <c r="D6" s="63"/>
    </row>
    <row r="7" spans="1:6" ht="69" customHeight="1" x14ac:dyDescent="0.2">
      <c r="A7" s="481" t="s">
        <v>238</v>
      </c>
      <c r="B7" s="481"/>
      <c r="C7" s="481"/>
      <c r="D7" s="481"/>
      <c r="E7" s="481"/>
    </row>
    <row r="8" spans="1:6" ht="15.75" x14ac:dyDescent="0.25">
      <c r="A8" s="122"/>
      <c r="B8" s="122"/>
      <c r="C8" s="122"/>
      <c r="D8" s="122"/>
      <c r="E8" s="122"/>
    </row>
    <row r="9" spans="1:6" ht="19.5" customHeight="1" x14ac:dyDescent="0.25">
      <c r="A9" s="69"/>
      <c r="B9" s="69"/>
      <c r="C9" s="69"/>
      <c r="D9" s="151" t="s">
        <v>64</v>
      </c>
      <c r="E9" s="95"/>
    </row>
    <row r="10" spans="1:6" ht="36.75" customHeight="1" x14ac:dyDescent="0.2">
      <c r="A10" s="81" t="s">
        <v>0</v>
      </c>
      <c r="B10" s="81" t="s">
        <v>45</v>
      </c>
      <c r="C10" s="81" t="s">
        <v>46</v>
      </c>
      <c r="D10" s="81" t="s">
        <v>127</v>
      </c>
      <c r="E10" s="262"/>
    </row>
    <row r="11" spans="1:6" ht="196.5" customHeight="1" x14ac:dyDescent="0.2">
      <c r="A11" s="81">
        <v>1</v>
      </c>
      <c r="B11" s="103" t="s">
        <v>246</v>
      </c>
      <c r="C11" s="110">
        <v>35000000</v>
      </c>
      <c r="D11" s="262" t="s">
        <v>194</v>
      </c>
      <c r="E11" s="88"/>
    </row>
    <row r="12" spans="1:6" ht="15.75" x14ac:dyDescent="0.25">
      <c r="A12" s="5"/>
      <c r="B12" s="66"/>
      <c r="C12" s="70"/>
      <c r="D12" s="71"/>
    </row>
    <row r="13" spans="1:6" ht="15.75" x14ac:dyDescent="0.25">
      <c r="A13" s="4"/>
      <c r="B13" s="66"/>
      <c r="C13" s="67"/>
      <c r="D13" s="27" t="s">
        <v>122</v>
      </c>
    </row>
    <row r="14" spans="1:6" ht="16.5" x14ac:dyDescent="0.25">
      <c r="A14" s="484" t="s">
        <v>56</v>
      </c>
      <c r="B14" s="484"/>
      <c r="C14" s="11"/>
      <c r="D14" s="27"/>
      <c r="E14" s="11"/>
    </row>
    <row r="15" spans="1:6" ht="16.5" x14ac:dyDescent="0.25">
      <c r="A15" s="483" t="s">
        <v>57</v>
      </c>
      <c r="B15" s="483"/>
      <c r="C15" s="7"/>
      <c r="D15" s="76"/>
      <c r="E15" s="7"/>
    </row>
    <row r="16" spans="1:6" ht="16.5" customHeight="1" x14ac:dyDescent="0.25">
      <c r="A16" s="482" t="s">
        <v>172</v>
      </c>
      <c r="B16" s="482"/>
      <c r="C16" s="482"/>
      <c r="D16" s="76"/>
      <c r="E16" s="7"/>
    </row>
    <row r="17" spans="1:5" ht="16.5" x14ac:dyDescent="0.25">
      <c r="A17" s="483" t="s">
        <v>31</v>
      </c>
      <c r="B17" s="483"/>
      <c r="C17" s="7"/>
      <c r="D17" s="124"/>
      <c r="E17" s="7"/>
    </row>
    <row r="18" spans="1:5" ht="16.5" x14ac:dyDescent="0.25">
      <c r="C18" s="7"/>
      <c r="D18" s="27" t="s">
        <v>123</v>
      </c>
      <c r="E18" s="7"/>
    </row>
    <row r="19" spans="1:5" ht="16.5" x14ac:dyDescent="0.25">
      <c r="C19" s="7"/>
      <c r="D19" s="7"/>
      <c r="E19" s="7"/>
    </row>
    <row r="20" spans="1:5" ht="16.5" x14ac:dyDescent="0.25">
      <c r="C20" s="7"/>
      <c r="D20" s="7"/>
      <c r="E20" s="7"/>
    </row>
    <row r="21" spans="1:5" ht="16.5" x14ac:dyDescent="0.25">
      <c r="C21" s="11"/>
      <c r="D21" s="11"/>
      <c r="E21" s="11"/>
    </row>
    <row r="22" spans="1:5" ht="16.5" x14ac:dyDescent="0.25">
      <c r="C22" s="7"/>
      <c r="D22" s="7"/>
      <c r="E22" s="7"/>
    </row>
    <row r="23" spans="1:5" ht="16.5" x14ac:dyDescent="0.25">
      <c r="C23" s="7"/>
      <c r="D23" s="7"/>
      <c r="E23" s="7"/>
    </row>
    <row r="24" spans="1:5" ht="16.5" x14ac:dyDescent="0.25">
      <c r="C24" s="7"/>
      <c r="D24" s="7"/>
      <c r="E24" s="7"/>
    </row>
    <row r="25" spans="1:5" ht="16.5" x14ac:dyDescent="0.25">
      <c r="C25" s="7"/>
      <c r="D25" s="7"/>
      <c r="E25" s="7"/>
    </row>
  </sheetData>
  <mergeCells count="11">
    <mergeCell ref="A15:B15"/>
    <mergeCell ref="A17:B17"/>
    <mergeCell ref="C2:E2"/>
    <mergeCell ref="C3:E3"/>
    <mergeCell ref="A3:B3"/>
    <mergeCell ref="A14:B14"/>
    <mergeCell ref="C5:E5"/>
    <mergeCell ref="A5:B5"/>
    <mergeCell ref="A7:E7"/>
    <mergeCell ref="A2:B2"/>
    <mergeCell ref="A16:C16"/>
  </mergeCells>
  <pageMargins left="0.7" right="0.23"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topLeftCell="A10" workbookViewId="0">
      <selection activeCell="E19" sqref="E19"/>
    </sheetView>
  </sheetViews>
  <sheetFormatPr defaultRowHeight="16.5" x14ac:dyDescent="0.25"/>
  <cols>
    <col min="1" max="1" width="6.5703125" style="7" customWidth="1"/>
    <col min="2" max="2" width="34.140625" style="7" customWidth="1"/>
    <col min="3" max="3" width="13.42578125" style="7" customWidth="1"/>
    <col min="4" max="4" width="9.85546875" style="7" customWidth="1"/>
    <col min="5" max="5" width="15.28515625" style="15" customWidth="1"/>
    <col min="6" max="6" width="17.5703125" style="7" bestFit="1" customWidth="1"/>
    <col min="7" max="10" width="9.140625" style="7"/>
    <col min="11" max="13" width="9.140625" style="7" customWidth="1"/>
    <col min="14" max="256" width="9.140625" style="7"/>
    <col min="257" max="257" width="6.5703125" style="7" customWidth="1"/>
    <col min="258" max="258" width="32.85546875" style="7" customWidth="1"/>
    <col min="259" max="259" width="13.42578125" style="7" customWidth="1"/>
    <col min="260" max="260" width="9.85546875" style="7" customWidth="1"/>
    <col min="261" max="261" width="15.28515625" style="7" customWidth="1"/>
    <col min="262" max="262" width="12.28515625" style="7" customWidth="1"/>
    <col min="263" max="266" width="9.140625" style="7"/>
    <col min="267" max="269" width="9.140625" style="7" customWidth="1"/>
    <col min="270" max="512" width="9.140625" style="7"/>
    <col min="513" max="513" width="6.5703125" style="7" customWidth="1"/>
    <col min="514" max="514" width="32.85546875" style="7" customWidth="1"/>
    <col min="515" max="515" width="13.42578125" style="7" customWidth="1"/>
    <col min="516" max="516" width="9.85546875" style="7" customWidth="1"/>
    <col min="517" max="517" width="15.28515625" style="7" customWidth="1"/>
    <col min="518" max="518" width="12.28515625" style="7" customWidth="1"/>
    <col min="519" max="522" width="9.140625" style="7"/>
    <col min="523" max="525" width="9.140625" style="7" customWidth="1"/>
    <col min="526" max="768" width="9.140625" style="7"/>
    <col min="769" max="769" width="6.5703125" style="7" customWidth="1"/>
    <col min="770" max="770" width="32.85546875" style="7" customWidth="1"/>
    <col min="771" max="771" width="13.42578125" style="7" customWidth="1"/>
    <col min="772" max="772" width="9.85546875" style="7" customWidth="1"/>
    <col min="773" max="773" width="15.28515625" style="7" customWidth="1"/>
    <col min="774" max="774" width="12.28515625" style="7" customWidth="1"/>
    <col min="775" max="778" width="9.140625" style="7"/>
    <col min="779" max="781" width="9.140625" style="7" customWidth="1"/>
    <col min="782" max="1024" width="9.140625" style="7"/>
    <col min="1025" max="1025" width="6.5703125" style="7" customWidth="1"/>
    <col min="1026" max="1026" width="32.85546875" style="7" customWidth="1"/>
    <col min="1027" max="1027" width="13.42578125" style="7" customWidth="1"/>
    <col min="1028" max="1028" width="9.85546875" style="7" customWidth="1"/>
    <col min="1029" max="1029" width="15.28515625" style="7" customWidth="1"/>
    <col min="1030" max="1030" width="12.28515625" style="7" customWidth="1"/>
    <col min="1031" max="1034" width="9.140625" style="7"/>
    <col min="1035" max="1037" width="9.140625" style="7" customWidth="1"/>
    <col min="1038" max="1280" width="9.140625" style="7"/>
    <col min="1281" max="1281" width="6.5703125" style="7" customWidth="1"/>
    <col min="1282" max="1282" width="32.85546875" style="7" customWidth="1"/>
    <col min="1283" max="1283" width="13.42578125" style="7" customWidth="1"/>
    <col min="1284" max="1284" width="9.85546875" style="7" customWidth="1"/>
    <col min="1285" max="1285" width="15.28515625" style="7" customWidth="1"/>
    <col min="1286" max="1286" width="12.28515625" style="7" customWidth="1"/>
    <col min="1287" max="1290" width="9.140625" style="7"/>
    <col min="1291" max="1293" width="9.140625" style="7" customWidth="1"/>
    <col min="1294" max="1536" width="9.140625" style="7"/>
    <col min="1537" max="1537" width="6.5703125" style="7" customWidth="1"/>
    <col min="1538" max="1538" width="32.85546875" style="7" customWidth="1"/>
    <col min="1539" max="1539" width="13.42578125" style="7" customWidth="1"/>
    <col min="1540" max="1540" width="9.85546875" style="7" customWidth="1"/>
    <col min="1541" max="1541" width="15.28515625" style="7" customWidth="1"/>
    <col min="1542" max="1542" width="12.28515625" style="7" customWidth="1"/>
    <col min="1543" max="1546" width="9.140625" style="7"/>
    <col min="1547" max="1549" width="9.140625" style="7" customWidth="1"/>
    <col min="1550" max="1792" width="9.140625" style="7"/>
    <col min="1793" max="1793" width="6.5703125" style="7" customWidth="1"/>
    <col min="1794" max="1794" width="32.85546875" style="7" customWidth="1"/>
    <col min="1795" max="1795" width="13.42578125" style="7" customWidth="1"/>
    <col min="1796" max="1796" width="9.85546875" style="7" customWidth="1"/>
    <col min="1797" max="1797" width="15.28515625" style="7" customWidth="1"/>
    <col min="1798" max="1798" width="12.28515625" style="7" customWidth="1"/>
    <col min="1799" max="1802" width="9.140625" style="7"/>
    <col min="1803" max="1805" width="9.140625" style="7" customWidth="1"/>
    <col min="1806" max="2048" width="9.140625" style="7"/>
    <col min="2049" max="2049" width="6.5703125" style="7" customWidth="1"/>
    <col min="2050" max="2050" width="32.85546875" style="7" customWidth="1"/>
    <col min="2051" max="2051" width="13.42578125" style="7" customWidth="1"/>
    <col min="2052" max="2052" width="9.85546875" style="7" customWidth="1"/>
    <col min="2053" max="2053" width="15.28515625" style="7" customWidth="1"/>
    <col min="2054" max="2054" width="12.28515625" style="7" customWidth="1"/>
    <col min="2055" max="2058" width="9.140625" style="7"/>
    <col min="2059" max="2061" width="9.140625" style="7" customWidth="1"/>
    <col min="2062" max="2304" width="9.140625" style="7"/>
    <col min="2305" max="2305" width="6.5703125" style="7" customWidth="1"/>
    <col min="2306" max="2306" width="32.85546875" style="7" customWidth="1"/>
    <col min="2307" max="2307" width="13.42578125" style="7" customWidth="1"/>
    <col min="2308" max="2308" width="9.85546875" style="7" customWidth="1"/>
    <col min="2309" max="2309" width="15.28515625" style="7" customWidth="1"/>
    <col min="2310" max="2310" width="12.28515625" style="7" customWidth="1"/>
    <col min="2311" max="2314" width="9.140625" style="7"/>
    <col min="2315" max="2317" width="9.140625" style="7" customWidth="1"/>
    <col min="2318" max="2560" width="9.140625" style="7"/>
    <col min="2561" max="2561" width="6.5703125" style="7" customWidth="1"/>
    <col min="2562" max="2562" width="32.85546875" style="7" customWidth="1"/>
    <col min="2563" max="2563" width="13.42578125" style="7" customWidth="1"/>
    <col min="2564" max="2564" width="9.85546875" style="7" customWidth="1"/>
    <col min="2565" max="2565" width="15.28515625" style="7" customWidth="1"/>
    <col min="2566" max="2566" width="12.28515625" style="7" customWidth="1"/>
    <col min="2567" max="2570" width="9.140625" style="7"/>
    <col min="2571" max="2573" width="9.140625" style="7" customWidth="1"/>
    <col min="2574" max="2816" width="9.140625" style="7"/>
    <col min="2817" max="2817" width="6.5703125" style="7" customWidth="1"/>
    <col min="2818" max="2818" width="32.85546875" style="7" customWidth="1"/>
    <col min="2819" max="2819" width="13.42578125" style="7" customWidth="1"/>
    <col min="2820" max="2820" width="9.85546875" style="7" customWidth="1"/>
    <col min="2821" max="2821" width="15.28515625" style="7" customWidth="1"/>
    <col min="2822" max="2822" width="12.28515625" style="7" customWidth="1"/>
    <col min="2823" max="2826" width="9.140625" style="7"/>
    <col min="2827" max="2829" width="9.140625" style="7" customWidth="1"/>
    <col min="2830" max="3072" width="9.140625" style="7"/>
    <col min="3073" max="3073" width="6.5703125" style="7" customWidth="1"/>
    <col min="3074" max="3074" width="32.85546875" style="7" customWidth="1"/>
    <col min="3075" max="3075" width="13.42578125" style="7" customWidth="1"/>
    <col min="3076" max="3076" width="9.85546875" style="7" customWidth="1"/>
    <col min="3077" max="3077" width="15.28515625" style="7" customWidth="1"/>
    <col min="3078" max="3078" width="12.28515625" style="7" customWidth="1"/>
    <col min="3079" max="3082" width="9.140625" style="7"/>
    <col min="3083" max="3085" width="9.140625" style="7" customWidth="1"/>
    <col min="3086" max="3328" width="9.140625" style="7"/>
    <col min="3329" max="3329" width="6.5703125" style="7" customWidth="1"/>
    <col min="3330" max="3330" width="32.85546875" style="7" customWidth="1"/>
    <col min="3331" max="3331" width="13.42578125" style="7" customWidth="1"/>
    <col min="3332" max="3332" width="9.85546875" style="7" customWidth="1"/>
    <col min="3333" max="3333" width="15.28515625" style="7" customWidth="1"/>
    <col min="3334" max="3334" width="12.28515625" style="7" customWidth="1"/>
    <col min="3335" max="3338" width="9.140625" style="7"/>
    <col min="3339" max="3341" width="9.140625" style="7" customWidth="1"/>
    <col min="3342" max="3584" width="9.140625" style="7"/>
    <col min="3585" max="3585" width="6.5703125" style="7" customWidth="1"/>
    <col min="3586" max="3586" width="32.85546875" style="7" customWidth="1"/>
    <col min="3587" max="3587" width="13.42578125" style="7" customWidth="1"/>
    <col min="3588" max="3588" width="9.85546875" style="7" customWidth="1"/>
    <col min="3589" max="3589" width="15.28515625" style="7" customWidth="1"/>
    <col min="3590" max="3590" width="12.28515625" style="7" customWidth="1"/>
    <col min="3591" max="3594" width="9.140625" style="7"/>
    <col min="3595" max="3597" width="9.140625" style="7" customWidth="1"/>
    <col min="3598" max="3840" width="9.140625" style="7"/>
    <col min="3841" max="3841" width="6.5703125" style="7" customWidth="1"/>
    <col min="3842" max="3842" width="32.85546875" style="7" customWidth="1"/>
    <col min="3843" max="3843" width="13.42578125" style="7" customWidth="1"/>
    <col min="3844" max="3844" width="9.85546875" style="7" customWidth="1"/>
    <col min="3845" max="3845" width="15.28515625" style="7" customWidth="1"/>
    <col min="3846" max="3846" width="12.28515625" style="7" customWidth="1"/>
    <col min="3847" max="3850" width="9.140625" style="7"/>
    <col min="3851" max="3853" width="9.140625" style="7" customWidth="1"/>
    <col min="3854" max="4096" width="9.140625" style="7"/>
    <col min="4097" max="4097" width="6.5703125" style="7" customWidth="1"/>
    <col min="4098" max="4098" width="32.85546875" style="7" customWidth="1"/>
    <col min="4099" max="4099" width="13.42578125" style="7" customWidth="1"/>
    <col min="4100" max="4100" width="9.85546875" style="7" customWidth="1"/>
    <col min="4101" max="4101" width="15.28515625" style="7" customWidth="1"/>
    <col min="4102" max="4102" width="12.28515625" style="7" customWidth="1"/>
    <col min="4103" max="4106" width="9.140625" style="7"/>
    <col min="4107" max="4109" width="9.140625" style="7" customWidth="1"/>
    <col min="4110" max="4352" width="9.140625" style="7"/>
    <col min="4353" max="4353" width="6.5703125" style="7" customWidth="1"/>
    <col min="4354" max="4354" width="32.85546875" style="7" customWidth="1"/>
    <col min="4355" max="4355" width="13.42578125" style="7" customWidth="1"/>
    <col min="4356" max="4356" width="9.85546875" style="7" customWidth="1"/>
    <col min="4357" max="4357" width="15.28515625" style="7" customWidth="1"/>
    <col min="4358" max="4358" width="12.28515625" style="7" customWidth="1"/>
    <col min="4359" max="4362" width="9.140625" style="7"/>
    <col min="4363" max="4365" width="9.140625" style="7" customWidth="1"/>
    <col min="4366" max="4608" width="9.140625" style="7"/>
    <col min="4609" max="4609" width="6.5703125" style="7" customWidth="1"/>
    <col min="4610" max="4610" width="32.85546875" style="7" customWidth="1"/>
    <col min="4611" max="4611" width="13.42578125" style="7" customWidth="1"/>
    <col min="4612" max="4612" width="9.85546875" style="7" customWidth="1"/>
    <col min="4613" max="4613" width="15.28515625" style="7" customWidth="1"/>
    <col min="4614" max="4614" width="12.28515625" style="7" customWidth="1"/>
    <col min="4615" max="4618" width="9.140625" style="7"/>
    <col min="4619" max="4621" width="9.140625" style="7" customWidth="1"/>
    <col min="4622" max="4864" width="9.140625" style="7"/>
    <col min="4865" max="4865" width="6.5703125" style="7" customWidth="1"/>
    <col min="4866" max="4866" width="32.85546875" style="7" customWidth="1"/>
    <col min="4867" max="4867" width="13.42578125" style="7" customWidth="1"/>
    <col min="4868" max="4868" width="9.85546875" style="7" customWidth="1"/>
    <col min="4869" max="4869" width="15.28515625" style="7" customWidth="1"/>
    <col min="4870" max="4870" width="12.28515625" style="7" customWidth="1"/>
    <col min="4871" max="4874" width="9.140625" style="7"/>
    <col min="4875" max="4877" width="9.140625" style="7" customWidth="1"/>
    <col min="4878" max="5120" width="9.140625" style="7"/>
    <col min="5121" max="5121" width="6.5703125" style="7" customWidth="1"/>
    <col min="5122" max="5122" width="32.85546875" style="7" customWidth="1"/>
    <col min="5123" max="5123" width="13.42578125" style="7" customWidth="1"/>
    <col min="5124" max="5124" width="9.85546875" style="7" customWidth="1"/>
    <col min="5125" max="5125" width="15.28515625" style="7" customWidth="1"/>
    <col min="5126" max="5126" width="12.28515625" style="7" customWidth="1"/>
    <col min="5127" max="5130" width="9.140625" style="7"/>
    <col min="5131" max="5133" width="9.140625" style="7" customWidth="1"/>
    <col min="5134" max="5376" width="9.140625" style="7"/>
    <col min="5377" max="5377" width="6.5703125" style="7" customWidth="1"/>
    <col min="5378" max="5378" width="32.85546875" style="7" customWidth="1"/>
    <col min="5379" max="5379" width="13.42578125" style="7" customWidth="1"/>
    <col min="5380" max="5380" width="9.85546875" style="7" customWidth="1"/>
    <col min="5381" max="5381" width="15.28515625" style="7" customWidth="1"/>
    <col min="5382" max="5382" width="12.28515625" style="7" customWidth="1"/>
    <col min="5383" max="5386" width="9.140625" style="7"/>
    <col min="5387" max="5389" width="9.140625" style="7" customWidth="1"/>
    <col min="5390" max="5632" width="9.140625" style="7"/>
    <col min="5633" max="5633" width="6.5703125" style="7" customWidth="1"/>
    <col min="5634" max="5634" width="32.85546875" style="7" customWidth="1"/>
    <col min="5635" max="5635" width="13.42578125" style="7" customWidth="1"/>
    <col min="5636" max="5636" width="9.85546875" style="7" customWidth="1"/>
    <col min="5637" max="5637" width="15.28515625" style="7" customWidth="1"/>
    <col min="5638" max="5638" width="12.28515625" style="7" customWidth="1"/>
    <col min="5639" max="5642" width="9.140625" style="7"/>
    <col min="5643" max="5645" width="9.140625" style="7" customWidth="1"/>
    <col min="5646" max="5888" width="9.140625" style="7"/>
    <col min="5889" max="5889" width="6.5703125" style="7" customWidth="1"/>
    <col min="5890" max="5890" width="32.85546875" style="7" customWidth="1"/>
    <col min="5891" max="5891" width="13.42578125" style="7" customWidth="1"/>
    <col min="5892" max="5892" width="9.85546875" style="7" customWidth="1"/>
    <col min="5893" max="5893" width="15.28515625" style="7" customWidth="1"/>
    <col min="5894" max="5894" width="12.28515625" style="7" customWidth="1"/>
    <col min="5895" max="5898" width="9.140625" style="7"/>
    <col min="5899" max="5901" width="9.140625" style="7" customWidth="1"/>
    <col min="5902" max="6144" width="9.140625" style="7"/>
    <col min="6145" max="6145" width="6.5703125" style="7" customWidth="1"/>
    <col min="6146" max="6146" width="32.85546875" style="7" customWidth="1"/>
    <col min="6147" max="6147" width="13.42578125" style="7" customWidth="1"/>
    <col min="6148" max="6148" width="9.85546875" style="7" customWidth="1"/>
    <col min="6149" max="6149" width="15.28515625" style="7" customWidth="1"/>
    <col min="6150" max="6150" width="12.28515625" style="7" customWidth="1"/>
    <col min="6151" max="6154" width="9.140625" style="7"/>
    <col min="6155" max="6157" width="9.140625" style="7" customWidth="1"/>
    <col min="6158" max="6400" width="9.140625" style="7"/>
    <col min="6401" max="6401" width="6.5703125" style="7" customWidth="1"/>
    <col min="6402" max="6402" width="32.85546875" style="7" customWidth="1"/>
    <col min="6403" max="6403" width="13.42578125" style="7" customWidth="1"/>
    <col min="6404" max="6404" width="9.85546875" style="7" customWidth="1"/>
    <col min="6405" max="6405" width="15.28515625" style="7" customWidth="1"/>
    <col min="6406" max="6406" width="12.28515625" style="7" customWidth="1"/>
    <col min="6407" max="6410" width="9.140625" style="7"/>
    <col min="6411" max="6413" width="9.140625" style="7" customWidth="1"/>
    <col min="6414" max="6656" width="9.140625" style="7"/>
    <col min="6657" max="6657" width="6.5703125" style="7" customWidth="1"/>
    <col min="6658" max="6658" width="32.85546875" style="7" customWidth="1"/>
    <col min="6659" max="6659" width="13.42578125" style="7" customWidth="1"/>
    <col min="6660" max="6660" width="9.85546875" style="7" customWidth="1"/>
    <col min="6661" max="6661" width="15.28515625" style="7" customWidth="1"/>
    <col min="6662" max="6662" width="12.28515625" style="7" customWidth="1"/>
    <col min="6663" max="6666" width="9.140625" style="7"/>
    <col min="6667" max="6669" width="9.140625" style="7" customWidth="1"/>
    <col min="6670" max="6912" width="9.140625" style="7"/>
    <col min="6913" max="6913" width="6.5703125" style="7" customWidth="1"/>
    <col min="6914" max="6914" width="32.85546875" style="7" customWidth="1"/>
    <col min="6915" max="6915" width="13.42578125" style="7" customWidth="1"/>
    <col min="6916" max="6916" width="9.85546875" style="7" customWidth="1"/>
    <col min="6917" max="6917" width="15.28515625" style="7" customWidth="1"/>
    <col min="6918" max="6918" width="12.28515625" style="7" customWidth="1"/>
    <col min="6919" max="6922" width="9.140625" style="7"/>
    <col min="6923" max="6925" width="9.140625" style="7" customWidth="1"/>
    <col min="6926" max="7168" width="9.140625" style="7"/>
    <col min="7169" max="7169" width="6.5703125" style="7" customWidth="1"/>
    <col min="7170" max="7170" width="32.85546875" style="7" customWidth="1"/>
    <col min="7171" max="7171" width="13.42578125" style="7" customWidth="1"/>
    <col min="7172" max="7172" width="9.85546875" style="7" customWidth="1"/>
    <col min="7173" max="7173" width="15.28515625" style="7" customWidth="1"/>
    <col min="7174" max="7174" width="12.28515625" style="7" customWidth="1"/>
    <col min="7175" max="7178" width="9.140625" style="7"/>
    <col min="7179" max="7181" width="9.140625" style="7" customWidth="1"/>
    <col min="7182" max="7424" width="9.140625" style="7"/>
    <col min="7425" max="7425" width="6.5703125" style="7" customWidth="1"/>
    <col min="7426" max="7426" width="32.85546875" style="7" customWidth="1"/>
    <col min="7427" max="7427" width="13.42578125" style="7" customWidth="1"/>
    <col min="7428" max="7428" width="9.85546875" style="7" customWidth="1"/>
    <col min="7429" max="7429" width="15.28515625" style="7" customWidth="1"/>
    <col min="7430" max="7430" width="12.28515625" style="7" customWidth="1"/>
    <col min="7431" max="7434" width="9.140625" style="7"/>
    <col min="7435" max="7437" width="9.140625" style="7" customWidth="1"/>
    <col min="7438" max="7680" width="9.140625" style="7"/>
    <col min="7681" max="7681" width="6.5703125" style="7" customWidth="1"/>
    <col min="7682" max="7682" width="32.85546875" style="7" customWidth="1"/>
    <col min="7683" max="7683" width="13.42578125" style="7" customWidth="1"/>
    <col min="7684" max="7684" width="9.85546875" style="7" customWidth="1"/>
    <col min="7685" max="7685" width="15.28515625" style="7" customWidth="1"/>
    <col min="7686" max="7686" width="12.28515625" style="7" customWidth="1"/>
    <col min="7687" max="7690" width="9.140625" style="7"/>
    <col min="7691" max="7693" width="9.140625" style="7" customWidth="1"/>
    <col min="7694" max="7936" width="9.140625" style="7"/>
    <col min="7937" max="7937" width="6.5703125" style="7" customWidth="1"/>
    <col min="7938" max="7938" width="32.85546875" style="7" customWidth="1"/>
    <col min="7939" max="7939" width="13.42578125" style="7" customWidth="1"/>
    <col min="7940" max="7940" width="9.85546875" style="7" customWidth="1"/>
    <col min="7941" max="7941" width="15.28515625" style="7" customWidth="1"/>
    <col min="7942" max="7942" width="12.28515625" style="7" customWidth="1"/>
    <col min="7943" max="7946" width="9.140625" style="7"/>
    <col min="7947" max="7949" width="9.140625" style="7" customWidth="1"/>
    <col min="7950" max="8192" width="9.140625" style="7"/>
    <col min="8193" max="8193" width="6.5703125" style="7" customWidth="1"/>
    <col min="8194" max="8194" width="32.85546875" style="7" customWidth="1"/>
    <col min="8195" max="8195" width="13.42578125" style="7" customWidth="1"/>
    <col min="8196" max="8196" width="9.85546875" style="7" customWidth="1"/>
    <col min="8197" max="8197" width="15.28515625" style="7" customWidth="1"/>
    <col min="8198" max="8198" width="12.28515625" style="7" customWidth="1"/>
    <col min="8199" max="8202" width="9.140625" style="7"/>
    <col min="8203" max="8205" width="9.140625" style="7" customWidth="1"/>
    <col min="8206" max="8448" width="9.140625" style="7"/>
    <col min="8449" max="8449" width="6.5703125" style="7" customWidth="1"/>
    <col min="8450" max="8450" width="32.85546875" style="7" customWidth="1"/>
    <col min="8451" max="8451" width="13.42578125" style="7" customWidth="1"/>
    <col min="8452" max="8452" width="9.85546875" style="7" customWidth="1"/>
    <col min="8453" max="8453" width="15.28515625" style="7" customWidth="1"/>
    <col min="8454" max="8454" width="12.28515625" style="7" customWidth="1"/>
    <col min="8455" max="8458" width="9.140625" style="7"/>
    <col min="8459" max="8461" width="9.140625" style="7" customWidth="1"/>
    <col min="8462" max="8704" width="9.140625" style="7"/>
    <col min="8705" max="8705" width="6.5703125" style="7" customWidth="1"/>
    <col min="8706" max="8706" width="32.85546875" style="7" customWidth="1"/>
    <col min="8707" max="8707" width="13.42578125" style="7" customWidth="1"/>
    <col min="8708" max="8708" width="9.85546875" style="7" customWidth="1"/>
    <col min="8709" max="8709" width="15.28515625" style="7" customWidth="1"/>
    <col min="8710" max="8710" width="12.28515625" style="7" customWidth="1"/>
    <col min="8711" max="8714" width="9.140625" style="7"/>
    <col min="8715" max="8717" width="9.140625" style="7" customWidth="1"/>
    <col min="8718" max="8960" width="9.140625" style="7"/>
    <col min="8961" max="8961" width="6.5703125" style="7" customWidth="1"/>
    <col min="8962" max="8962" width="32.85546875" style="7" customWidth="1"/>
    <col min="8963" max="8963" width="13.42578125" style="7" customWidth="1"/>
    <col min="8964" max="8964" width="9.85546875" style="7" customWidth="1"/>
    <col min="8965" max="8965" width="15.28515625" style="7" customWidth="1"/>
    <col min="8966" max="8966" width="12.28515625" style="7" customWidth="1"/>
    <col min="8967" max="8970" width="9.140625" style="7"/>
    <col min="8971" max="8973" width="9.140625" style="7" customWidth="1"/>
    <col min="8974" max="9216" width="9.140625" style="7"/>
    <col min="9217" max="9217" width="6.5703125" style="7" customWidth="1"/>
    <col min="9218" max="9218" width="32.85546875" style="7" customWidth="1"/>
    <col min="9219" max="9219" width="13.42578125" style="7" customWidth="1"/>
    <col min="9220" max="9220" width="9.85546875" style="7" customWidth="1"/>
    <col min="9221" max="9221" width="15.28515625" style="7" customWidth="1"/>
    <col min="9222" max="9222" width="12.28515625" style="7" customWidth="1"/>
    <col min="9223" max="9226" width="9.140625" style="7"/>
    <col min="9227" max="9229" width="9.140625" style="7" customWidth="1"/>
    <col min="9230" max="9472" width="9.140625" style="7"/>
    <col min="9473" max="9473" width="6.5703125" style="7" customWidth="1"/>
    <col min="9474" max="9474" width="32.85546875" style="7" customWidth="1"/>
    <col min="9475" max="9475" width="13.42578125" style="7" customWidth="1"/>
    <col min="9476" max="9476" width="9.85546875" style="7" customWidth="1"/>
    <col min="9477" max="9477" width="15.28515625" style="7" customWidth="1"/>
    <col min="9478" max="9478" width="12.28515625" style="7" customWidth="1"/>
    <col min="9479" max="9482" width="9.140625" style="7"/>
    <col min="9483" max="9485" width="9.140625" style="7" customWidth="1"/>
    <col min="9486" max="9728" width="9.140625" style="7"/>
    <col min="9729" max="9729" width="6.5703125" style="7" customWidth="1"/>
    <col min="9730" max="9730" width="32.85546875" style="7" customWidth="1"/>
    <col min="9731" max="9731" width="13.42578125" style="7" customWidth="1"/>
    <col min="9732" max="9732" width="9.85546875" style="7" customWidth="1"/>
    <col min="9733" max="9733" width="15.28515625" style="7" customWidth="1"/>
    <col min="9734" max="9734" width="12.28515625" style="7" customWidth="1"/>
    <col min="9735" max="9738" width="9.140625" style="7"/>
    <col min="9739" max="9741" width="9.140625" style="7" customWidth="1"/>
    <col min="9742" max="9984" width="9.140625" style="7"/>
    <col min="9985" max="9985" width="6.5703125" style="7" customWidth="1"/>
    <col min="9986" max="9986" width="32.85546875" style="7" customWidth="1"/>
    <col min="9987" max="9987" width="13.42578125" style="7" customWidth="1"/>
    <col min="9988" max="9988" width="9.85546875" style="7" customWidth="1"/>
    <col min="9989" max="9989" width="15.28515625" style="7" customWidth="1"/>
    <col min="9990" max="9990" width="12.28515625" style="7" customWidth="1"/>
    <col min="9991" max="9994" width="9.140625" style="7"/>
    <col min="9995" max="9997" width="9.140625" style="7" customWidth="1"/>
    <col min="9998" max="10240" width="9.140625" style="7"/>
    <col min="10241" max="10241" width="6.5703125" style="7" customWidth="1"/>
    <col min="10242" max="10242" width="32.85546875" style="7" customWidth="1"/>
    <col min="10243" max="10243" width="13.42578125" style="7" customWidth="1"/>
    <col min="10244" max="10244" width="9.85546875" style="7" customWidth="1"/>
    <col min="10245" max="10245" width="15.28515625" style="7" customWidth="1"/>
    <col min="10246" max="10246" width="12.28515625" style="7" customWidth="1"/>
    <col min="10247" max="10250" width="9.140625" style="7"/>
    <col min="10251" max="10253" width="9.140625" style="7" customWidth="1"/>
    <col min="10254" max="10496" width="9.140625" style="7"/>
    <col min="10497" max="10497" width="6.5703125" style="7" customWidth="1"/>
    <col min="10498" max="10498" width="32.85546875" style="7" customWidth="1"/>
    <col min="10499" max="10499" width="13.42578125" style="7" customWidth="1"/>
    <col min="10500" max="10500" width="9.85546875" style="7" customWidth="1"/>
    <col min="10501" max="10501" width="15.28515625" style="7" customWidth="1"/>
    <col min="10502" max="10502" width="12.28515625" style="7" customWidth="1"/>
    <col min="10503" max="10506" width="9.140625" style="7"/>
    <col min="10507" max="10509" width="9.140625" style="7" customWidth="1"/>
    <col min="10510" max="10752" width="9.140625" style="7"/>
    <col min="10753" max="10753" width="6.5703125" style="7" customWidth="1"/>
    <col min="10754" max="10754" width="32.85546875" style="7" customWidth="1"/>
    <col min="10755" max="10755" width="13.42578125" style="7" customWidth="1"/>
    <col min="10756" max="10756" width="9.85546875" style="7" customWidth="1"/>
    <col min="10757" max="10757" width="15.28515625" style="7" customWidth="1"/>
    <col min="10758" max="10758" width="12.28515625" style="7" customWidth="1"/>
    <col min="10759" max="10762" width="9.140625" style="7"/>
    <col min="10763" max="10765" width="9.140625" style="7" customWidth="1"/>
    <col min="10766" max="11008" width="9.140625" style="7"/>
    <col min="11009" max="11009" width="6.5703125" style="7" customWidth="1"/>
    <col min="11010" max="11010" width="32.85546875" style="7" customWidth="1"/>
    <col min="11011" max="11011" width="13.42578125" style="7" customWidth="1"/>
    <col min="11012" max="11012" width="9.85546875" style="7" customWidth="1"/>
    <col min="11013" max="11013" width="15.28515625" style="7" customWidth="1"/>
    <col min="11014" max="11014" width="12.28515625" style="7" customWidth="1"/>
    <col min="11015" max="11018" width="9.140625" style="7"/>
    <col min="11019" max="11021" width="9.140625" style="7" customWidth="1"/>
    <col min="11022" max="11264" width="9.140625" style="7"/>
    <col min="11265" max="11265" width="6.5703125" style="7" customWidth="1"/>
    <col min="11266" max="11266" width="32.85546875" style="7" customWidth="1"/>
    <col min="11267" max="11267" width="13.42578125" style="7" customWidth="1"/>
    <col min="11268" max="11268" width="9.85546875" style="7" customWidth="1"/>
    <col min="11269" max="11269" width="15.28515625" style="7" customWidth="1"/>
    <col min="11270" max="11270" width="12.28515625" style="7" customWidth="1"/>
    <col min="11271" max="11274" width="9.140625" style="7"/>
    <col min="11275" max="11277" width="9.140625" style="7" customWidth="1"/>
    <col min="11278" max="11520" width="9.140625" style="7"/>
    <col min="11521" max="11521" width="6.5703125" style="7" customWidth="1"/>
    <col min="11522" max="11522" width="32.85546875" style="7" customWidth="1"/>
    <col min="11523" max="11523" width="13.42578125" style="7" customWidth="1"/>
    <col min="11524" max="11524" width="9.85546875" style="7" customWidth="1"/>
    <col min="11525" max="11525" width="15.28515625" style="7" customWidth="1"/>
    <col min="11526" max="11526" width="12.28515625" style="7" customWidth="1"/>
    <col min="11527" max="11530" width="9.140625" style="7"/>
    <col min="11531" max="11533" width="9.140625" style="7" customWidth="1"/>
    <col min="11534" max="11776" width="9.140625" style="7"/>
    <col min="11777" max="11777" width="6.5703125" style="7" customWidth="1"/>
    <col min="11778" max="11778" width="32.85546875" style="7" customWidth="1"/>
    <col min="11779" max="11779" width="13.42578125" style="7" customWidth="1"/>
    <col min="11780" max="11780" width="9.85546875" style="7" customWidth="1"/>
    <col min="11781" max="11781" width="15.28515625" style="7" customWidth="1"/>
    <col min="11782" max="11782" width="12.28515625" style="7" customWidth="1"/>
    <col min="11783" max="11786" width="9.140625" style="7"/>
    <col min="11787" max="11789" width="9.140625" style="7" customWidth="1"/>
    <col min="11790" max="12032" width="9.140625" style="7"/>
    <col min="12033" max="12033" width="6.5703125" style="7" customWidth="1"/>
    <col min="12034" max="12034" width="32.85546875" style="7" customWidth="1"/>
    <col min="12035" max="12035" width="13.42578125" style="7" customWidth="1"/>
    <col min="12036" max="12036" width="9.85546875" style="7" customWidth="1"/>
    <col min="12037" max="12037" width="15.28515625" style="7" customWidth="1"/>
    <col min="12038" max="12038" width="12.28515625" style="7" customWidth="1"/>
    <col min="12039" max="12042" width="9.140625" style="7"/>
    <col min="12043" max="12045" width="9.140625" style="7" customWidth="1"/>
    <col min="12046" max="12288" width="9.140625" style="7"/>
    <col min="12289" max="12289" width="6.5703125" style="7" customWidth="1"/>
    <col min="12290" max="12290" width="32.85546875" style="7" customWidth="1"/>
    <col min="12291" max="12291" width="13.42578125" style="7" customWidth="1"/>
    <col min="12292" max="12292" width="9.85546875" style="7" customWidth="1"/>
    <col min="12293" max="12293" width="15.28515625" style="7" customWidth="1"/>
    <col min="12294" max="12294" width="12.28515625" style="7" customWidth="1"/>
    <col min="12295" max="12298" width="9.140625" style="7"/>
    <col min="12299" max="12301" width="9.140625" style="7" customWidth="1"/>
    <col min="12302" max="12544" width="9.140625" style="7"/>
    <col min="12545" max="12545" width="6.5703125" style="7" customWidth="1"/>
    <col min="12546" max="12546" width="32.85546875" style="7" customWidth="1"/>
    <col min="12547" max="12547" width="13.42578125" style="7" customWidth="1"/>
    <col min="12548" max="12548" width="9.85546875" style="7" customWidth="1"/>
    <col min="12549" max="12549" width="15.28515625" style="7" customWidth="1"/>
    <col min="12550" max="12550" width="12.28515625" style="7" customWidth="1"/>
    <col min="12551" max="12554" width="9.140625" style="7"/>
    <col min="12555" max="12557" width="9.140625" style="7" customWidth="1"/>
    <col min="12558" max="12800" width="9.140625" style="7"/>
    <col min="12801" max="12801" width="6.5703125" style="7" customWidth="1"/>
    <col min="12802" max="12802" width="32.85546875" style="7" customWidth="1"/>
    <col min="12803" max="12803" width="13.42578125" style="7" customWidth="1"/>
    <col min="12804" max="12804" width="9.85546875" style="7" customWidth="1"/>
    <col min="12805" max="12805" width="15.28515625" style="7" customWidth="1"/>
    <col min="12806" max="12806" width="12.28515625" style="7" customWidth="1"/>
    <col min="12807" max="12810" width="9.140625" style="7"/>
    <col min="12811" max="12813" width="9.140625" style="7" customWidth="1"/>
    <col min="12814" max="13056" width="9.140625" style="7"/>
    <col min="13057" max="13057" width="6.5703125" style="7" customWidth="1"/>
    <col min="13058" max="13058" width="32.85546875" style="7" customWidth="1"/>
    <col min="13059" max="13059" width="13.42578125" style="7" customWidth="1"/>
    <col min="13060" max="13060" width="9.85546875" style="7" customWidth="1"/>
    <col min="13061" max="13061" width="15.28515625" style="7" customWidth="1"/>
    <col min="13062" max="13062" width="12.28515625" style="7" customWidth="1"/>
    <col min="13063" max="13066" width="9.140625" style="7"/>
    <col min="13067" max="13069" width="9.140625" style="7" customWidth="1"/>
    <col min="13070" max="13312" width="9.140625" style="7"/>
    <col min="13313" max="13313" width="6.5703125" style="7" customWidth="1"/>
    <col min="13314" max="13314" width="32.85546875" style="7" customWidth="1"/>
    <col min="13315" max="13315" width="13.42578125" style="7" customWidth="1"/>
    <col min="13316" max="13316" width="9.85546875" style="7" customWidth="1"/>
    <col min="13317" max="13317" width="15.28515625" style="7" customWidth="1"/>
    <col min="13318" max="13318" width="12.28515625" style="7" customWidth="1"/>
    <col min="13319" max="13322" width="9.140625" style="7"/>
    <col min="13323" max="13325" width="9.140625" style="7" customWidth="1"/>
    <col min="13326" max="13568" width="9.140625" style="7"/>
    <col min="13569" max="13569" width="6.5703125" style="7" customWidth="1"/>
    <col min="13570" max="13570" width="32.85546875" style="7" customWidth="1"/>
    <col min="13571" max="13571" width="13.42578125" style="7" customWidth="1"/>
    <col min="13572" max="13572" width="9.85546875" style="7" customWidth="1"/>
    <col min="13573" max="13573" width="15.28515625" style="7" customWidth="1"/>
    <col min="13574" max="13574" width="12.28515625" style="7" customWidth="1"/>
    <col min="13575" max="13578" width="9.140625" style="7"/>
    <col min="13579" max="13581" width="9.140625" style="7" customWidth="1"/>
    <col min="13582" max="13824" width="9.140625" style="7"/>
    <col min="13825" max="13825" width="6.5703125" style="7" customWidth="1"/>
    <col min="13826" max="13826" width="32.85546875" style="7" customWidth="1"/>
    <col min="13827" max="13827" width="13.42578125" style="7" customWidth="1"/>
    <col min="13828" max="13828" width="9.85546875" style="7" customWidth="1"/>
    <col min="13829" max="13829" width="15.28515625" style="7" customWidth="1"/>
    <col min="13830" max="13830" width="12.28515625" style="7" customWidth="1"/>
    <col min="13831" max="13834" width="9.140625" style="7"/>
    <col min="13835" max="13837" width="9.140625" style="7" customWidth="1"/>
    <col min="13838" max="14080" width="9.140625" style="7"/>
    <col min="14081" max="14081" width="6.5703125" style="7" customWidth="1"/>
    <col min="14082" max="14082" width="32.85546875" style="7" customWidth="1"/>
    <col min="14083" max="14083" width="13.42578125" style="7" customWidth="1"/>
    <col min="14084" max="14084" width="9.85546875" style="7" customWidth="1"/>
    <col min="14085" max="14085" width="15.28515625" style="7" customWidth="1"/>
    <col min="14086" max="14086" width="12.28515625" style="7" customWidth="1"/>
    <col min="14087" max="14090" width="9.140625" style="7"/>
    <col min="14091" max="14093" width="9.140625" style="7" customWidth="1"/>
    <col min="14094" max="14336" width="9.140625" style="7"/>
    <col min="14337" max="14337" width="6.5703125" style="7" customWidth="1"/>
    <col min="14338" max="14338" width="32.85546875" style="7" customWidth="1"/>
    <col min="14339" max="14339" width="13.42578125" style="7" customWidth="1"/>
    <col min="14340" max="14340" width="9.85546875" style="7" customWidth="1"/>
    <col min="14341" max="14341" width="15.28515625" style="7" customWidth="1"/>
    <col min="14342" max="14342" width="12.28515625" style="7" customWidth="1"/>
    <col min="14343" max="14346" width="9.140625" style="7"/>
    <col min="14347" max="14349" width="9.140625" style="7" customWidth="1"/>
    <col min="14350" max="14592" width="9.140625" style="7"/>
    <col min="14593" max="14593" width="6.5703125" style="7" customWidth="1"/>
    <col min="14594" max="14594" width="32.85546875" style="7" customWidth="1"/>
    <col min="14595" max="14595" width="13.42578125" style="7" customWidth="1"/>
    <col min="14596" max="14596" width="9.85546875" style="7" customWidth="1"/>
    <col min="14597" max="14597" width="15.28515625" style="7" customWidth="1"/>
    <col min="14598" max="14598" width="12.28515625" style="7" customWidth="1"/>
    <col min="14599" max="14602" width="9.140625" style="7"/>
    <col min="14603" max="14605" width="9.140625" style="7" customWidth="1"/>
    <col min="14606" max="14848" width="9.140625" style="7"/>
    <col min="14849" max="14849" width="6.5703125" style="7" customWidth="1"/>
    <col min="14850" max="14850" width="32.85546875" style="7" customWidth="1"/>
    <col min="14851" max="14851" width="13.42578125" style="7" customWidth="1"/>
    <col min="14852" max="14852" width="9.85546875" style="7" customWidth="1"/>
    <col min="14853" max="14853" width="15.28515625" style="7" customWidth="1"/>
    <col min="14854" max="14854" width="12.28515625" style="7" customWidth="1"/>
    <col min="14855" max="14858" width="9.140625" style="7"/>
    <col min="14859" max="14861" width="9.140625" style="7" customWidth="1"/>
    <col min="14862" max="15104" width="9.140625" style="7"/>
    <col min="15105" max="15105" width="6.5703125" style="7" customWidth="1"/>
    <col min="15106" max="15106" width="32.85546875" style="7" customWidth="1"/>
    <col min="15107" max="15107" width="13.42578125" style="7" customWidth="1"/>
    <col min="15108" max="15108" width="9.85546875" style="7" customWidth="1"/>
    <col min="15109" max="15109" width="15.28515625" style="7" customWidth="1"/>
    <col min="15110" max="15110" width="12.28515625" style="7" customWidth="1"/>
    <col min="15111" max="15114" width="9.140625" style="7"/>
    <col min="15115" max="15117" width="9.140625" style="7" customWidth="1"/>
    <col min="15118" max="15360" width="9.140625" style="7"/>
    <col min="15361" max="15361" width="6.5703125" style="7" customWidth="1"/>
    <col min="15362" max="15362" width="32.85546875" style="7" customWidth="1"/>
    <col min="15363" max="15363" width="13.42578125" style="7" customWidth="1"/>
    <col min="15364" max="15364" width="9.85546875" style="7" customWidth="1"/>
    <col min="15365" max="15365" width="15.28515625" style="7" customWidth="1"/>
    <col min="15366" max="15366" width="12.28515625" style="7" customWidth="1"/>
    <col min="15367" max="15370" width="9.140625" style="7"/>
    <col min="15371" max="15373" width="9.140625" style="7" customWidth="1"/>
    <col min="15374" max="15616" width="9.140625" style="7"/>
    <col min="15617" max="15617" width="6.5703125" style="7" customWidth="1"/>
    <col min="15618" max="15618" width="32.85546875" style="7" customWidth="1"/>
    <col min="15619" max="15619" width="13.42578125" style="7" customWidth="1"/>
    <col min="15620" max="15620" width="9.85546875" style="7" customWidth="1"/>
    <col min="15621" max="15621" width="15.28515625" style="7" customWidth="1"/>
    <col min="15622" max="15622" width="12.28515625" style="7" customWidth="1"/>
    <col min="15623" max="15626" width="9.140625" style="7"/>
    <col min="15627" max="15629" width="9.140625" style="7" customWidth="1"/>
    <col min="15630" max="15872" width="9.140625" style="7"/>
    <col min="15873" max="15873" width="6.5703125" style="7" customWidth="1"/>
    <col min="15874" max="15874" width="32.85546875" style="7" customWidth="1"/>
    <col min="15875" max="15875" width="13.42578125" style="7" customWidth="1"/>
    <col min="15876" max="15876" width="9.85546875" style="7" customWidth="1"/>
    <col min="15877" max="15877" width="15.28515625" style="7" customWidth="1"/>
    <col min="15878" max="15878" width="12.28515625" style="7" customWidth="1"/>
    <col min="15879" max="15882" width="9.140625" style="7"/>
    <col min="15883" max="15885" width="9.140625" style="7" customWidth="1"/>
    <col min="15886" max="16128" width="9.140625" style="7"/>
    <col min="16129" max="16129" width="6.5703125" style="7" customWidth="1"/>
    <col min="16130" max="16130" width="32.85546875" style="7" customWidth="1"/>
    <col min="16131" max="16131" width="13.42578125" style="7" customWidth="1"/>
    <col min="16132" max="16132" width="9.85546875" style="7" customWidth="1"/>
    <col min="16133" max="16133" width="15.28515625" style="7" customWidth="1"/>
    <col min="16134" max="16134" width="12.28515625" style="7" customWidth="1"/>
    <col min="16135" max="16138" width="9.140625" style="7"/>
    <col min="16139" max="16141" width="9.140625" style="7" customWidth="1"/>
    <col min="16142" max="16384" width="9.140625" style="7"/>
  </cols>
  <sheetData>
    <row r="1" spans="1:15" x14ac:dyDescent="0.25">
      <c r="A1" s="491" t="s">
        <v>2</v>
      </c>
      <c r="B1" s="491"/>
      <c r="C1" s="491" t="s">
        <v>22</v>
      </c>
      <c r="D1" s="491"/>
      <c r="E1" s="491"/>
      <c r="F1" s="491"/>
    </row>
    <row r="2" spans="1:15" x14ac:dyDescent="0.25">
      <c r="A2" s="396" t="s">
        <v>5</v>
      </c>
      <c r="B2" s="396"/>
      <c r="C2" s="396" t="s">
        <v>33</v>
      </c>
      <c r="D2" s="396"/>
      <c r="E2" s="396"/>
      <c r="F2" s="396"/>
    </row>
    <row r="3" spans="1:15" ht="27" customHeight="1" x14ac:dyDescent="0.25">
      <c r="A3" s="491" t="s">
        <v>69</v>
      </c>
      <c r="B3" s="491"/>
      <c r="C3" s="492" t="s">
        <v>239</v>
      </c>
      <c r="D3" s="492"/>
      <c r="E3" s="492"/>
      <c r="F3" s="492"/>
    </row>
    <row r="4" spans="1:15" ht="12" customHeight="1" x14ac:dyDescent="0.25">
      <c r="A4" s="202"/>
      <c r="B4" s="202"/>
      <c r="C4" s="225"/>
      <c r="D4" s="225"/>
      <c r="E4" s="225"/>
      <c r="F4" s="225"/>
    </row>
    <row r="5" spans="1:15" x14ac:dyDescent="0.25">
      <c r="A5" s="396" t="s">
        <v>199</v>
      </c>
      <c r="B5" s="396"/>
      <c r="C5" s="396"/>
      <c r="D5" s="396"/>
      <c r="E5" s="396"/>
      <c r="F5" s="396"/>
    </row>
    <row r="6" spans="1:15" x14ac:dyDescent="0.25">
      <c r="A6" s="487" t="s">
        <v>184</v>
      </c>
      <c r="B6" s="487"/>
      <c r="C6" s="487"/>
      <c r="D6" s="487"/>
      <c r="E6" s="487"/>
      <c r="F6" s="487"/>
    </row>
    <row r="7" spans="1:15" ht="11.25" customHeight="1" x14ac:dyDescent="0.25">
      <c r="A7" s="201"/>
      <c r="B7" s="201"/>
      <c r="C7" s="201"/>
      <c r="D7" s="201"/>
      <c r="E7" s="201"/>
      <c r="F7" s="201"/>
    </row>
    <row r="8" spans="1:15" x14ac:dyDescent="0.25">
      <c r="B8" s="90"/>
      <c r="C8" s="15"/>
      <c r="E8" s="493" t="s">
        <v>64</v>
      </c>
      <c r="F8" s="493"/>
    </row>
    <row r="9" spans="1:15" ht="30.75" customHeight="1" x14ac:dyDescent="0.25">
      <c r="A9" s="257" t="s">
        <v>165</v>
      </c>
      <c r="B9" s="259" t="s">
        <v>70</v>
      </c>
      <c r="C9" s="260" t="s">
        <v>60</v>
      </c>
      <c r="D9" s="257" t="s">
        <v>26</v>
      </c>
      <c r="E9" s="260" t="s">
        <v>58</v>
      </c>
      <c r="F9" s="259" t="s">
        <v>192</v>
      </c>
    </row>
    <row r="10" spans="1:15" s="243" customFormat="1" ht="36" customHeight="1" x14ac:dyDescent="0.25">
      <c r="A10" s="257" t="s">
        <v>42</v>
      </c>
      <c r="B10" s="242" t="s">
        <v>71</v>
      </c>
      <c r="D10" s="244"/>
      <c r="E10" s="245">
        <f>SUM(E11:E14)</f>
        <v>20000000</v>
      </c>
      <c r="F10" s="494" t="s">
        <v>193</v>
      </c>
    </row>
    <row r="11" spans="1:15" ht="30.75" customHeight="1" x14ac:dyDescent="0.25">
      <c r="A11" s="258">
        <v>1</v>
      </c>
      <c r="B11" s="247" t="s">
        <v>72</v>
      </c>
      <c r="C11" s="248">
        <v>287500</v>
      </c>
      <c r="D11" s="246">
        <v>8</v>
      </c>
      <c r="E11" s="248">
        <f>C11*D11</f>
        <v>2300000</v>
      </c>
      <c r="F11" s="495"/>
      <c r="L11" s="396"/>
      <c r="M11" s="396"/>
      <c r="N11" s="396"/>
      <c r="O11" s="396"/>
    </row>
    <row r="12" spans="1:15" ht="23.25" customHeight="1" x14ac:dyDescent="0.25">
      <c r="A12" s="258">
        <v>2</v>
      </c>
      <c r="B12" s="247" t="s">
        <v>73</v>
      </c>
      <c r="C12" s="248">
        <v>150000</v>
      </c>
      <c r="D12" s="246">
        <v>15</v>
      </c>
      <c r="E12" s="248">
        <f>C12*D12*5</f>
        <v>11250000</v>
      </c>
      <c r="F12" s="495"/>
      <c r="L12" s="396"/>
      <c r="M12" s="396"/>
      <c r="N12" s="396"/>
      <c r="O12" s="396"/>
    </row>
    <row r="13" spans="1:15" ht="23.25" customHeight="1" x14ac:dyDescent="0.25">
      <c r="A13" s="258">
        <v>3</v>
      </c>
      <c r="B13" s="247" t="s">
        <v>183</v>
      </c>
      <c r="C13" s="248">
        <v>250000</v>
      </c>
      <c r="D13" s="246">
        <v>13</v>
      </c>
      <c r="E13" s="248">
        <f>C13*D13</f>
        <v>3250000</v>
      </c>
      <c r="F13" s="495"/>
      <c r="L13" s="3"/>
      <c r="M13" s="3"/>
      <c r="N13" s="3"/>
      <c r="O13" s="3"/>
    </row>
    <row r="14" spans="1:15" ht="23.25" customHeight="1" x14ac:dyDescent="0.25">
      <c r="A14" s="258">
        <v>4</v>
      </c>
      <c r="B14" s="247" t="s">
        <v>74</v>
      </c>
      <c r="C14" s="248">
        <v>400000</v>
      </c>
      <c r="D14" s="246">
        <v>8</v>
      </c>
      <c r="E14" s="248">
        <f>C14*D14</f>
        <v>3200000</v>
      </c>
      <c r="F14" s="495"/>
    </row>
    <row r="15" spans="1:15" ht="66" x14ac:dyDescent="0.25">
      <c r="A15" s="257" t="s">
        <v>43</v>
      </c>
      <c r="B15" s="249" t="s">
        <v>182</v>
      </c>
      <c r="C15" s="250"/>
      <c r="D15" s="241"/>
      <c r="E15" s="250">
        <v>10000000</v>
      </c>
      <c r="F15" s="495"/>
      <c r="L15" s="454"/>
      <c r="M15" s="454"/>
      <c r="N15" s="454"/>
      <c r="O15" s="454"/>
    </row>
    <row r="16" spans="1:15" s="251" customFormat="1" ht="27" customHeight="1" x14ac:dyDescent="0.25">
      <c r="A16" s="488" t="s">
        <v>47</v>
      </c>
      <c r="B16" s="489"/>
      <c r="C16" s="489"/>
      <c r="D16" s="490"/>
      <c r="E16" s="245">
        <f>E10+E15</f>
        <v>30000000</v>
      </c>
      <c r="F16" s="496"/>
    </row>
    <row r="17" spans="2:6" ht="17.25" x14ac:dyDescent="0.3">
      <c r="B17" s="252"/>
      <c r="C17" s="15"/>
    </row>
    <row r="18" spans="2:6" ht="17.25" x14ac:dyDescent="0.3">
      <c r="B18" s="253" t="s">
        <v>56</v>
      </c>
      <c r="D18" s="243"/>
      <c r="E18" s="485" t="s">
        <v>122</v>
      </c>
      <c r="F18" s="485"/>
    </row>
    <row r="19" spans="2:6" x14ac:dyDescent="0.25">
      <c r="B19" s="254" t="s">
        <v>57</v>
      </c>
      <c r="D19" s="251"/>
      <c r="E19" s="243"/>
    </row>
    <row r="20" spans="2:6" x14ac:dyDescent="0.25">
      <c r="B20" s="486" t="s">
        <v>172</v>
      </c>
      <c r="C20" s="486"/>
      <c r="D20" s="486"/>
      <c r="E20" s="251"/>
    </row>
    <row r="21" spans="2:6" x14ac:dyDescent="0.25">
      <c r="B21" s="254" t="s">
        <v>31</v>
      </c>
      <c r="D21" s="251"/>
      <c r="E21" s="251"/>
    </row>
    <row r="22" spans="2:6" x14ac:dyDescent="0.25">
      <c r="B22" s="251"/>
      <c r="D22" s="251"/>
      <c r="E22" s="251"/>
    </row>
    <row r="23" spans="2:6" x14ac:dyDescent="0.25">
      <c r="B23" s="251"/>
      <c r="D23" s="243"/>
      <c r="E23" s="485" t="s">
        <v>123</v>
      </c>
      <c r="F23" s="485"/>
    </row>
  </sheetData>
  <mergeCells count="17">
    <mergeCell ref="L11:O11"/>
    <mergeCell ref="L12:O12"/>
    <mergeCell ref="L15:O15"/>
    <mergeCell ref="A1:B1"/>
    <mergeCell ref="C1:F1"/>
    <mergeCell ref="A2:B2"/>
    <mergeCell ref="C2:F2"/>
    <mergeCell ref="A3:B3"/>
    <mergeCell ref="C3:F3"/>
    <mergeCell ref="E8:F8"/>
    <mergeCell ref="F10:F16"/>
    <mergeCell ref="E18:F18"/>
    <mergeCell ref="E23:F23"/>
    <mergeCell ref="B20:D20"/>
    <mergeCell ref="A5:F5"/>
    <mergeCell ref="A6:F6"/>
    <mergeCell ref="A16:D16"/>
  </mergeCells>
  <pageMargins left="0.7" right="0.2"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CNTT</vt:lpstr>
      <vt:lpstr>Dacthunganh</vt:lpstr>
      <vt:lpstr>GD đào tạo</vt:lpstr>
      <vt:lpstr>Thong tin doi ngoai</vt:lpstr>
      <vt:lpstr>PTTH-BC</vt:lpstr>
      <vt:lpstr>BG</vt:lpstr>
      <vt:lpstr>XD-VBQPPL</vt:lpstr>
      <vt:lpstr>PAPI</vt:lpstr>
      <vt:lpstr>KP Xử phạt thanh tra</vt:lpstr>
      <vt:lpstr>Trangphuc-thanhtra</vt:lpstr>
      <vt:lpstr>Tiep cong dan </vt:lpstr>
      <vt:lpstr>Muabao-xuan</vt:lpstr>
      <vt:lpstr>Ngaysach</vt:lpstr>
      <vt:lpstr>BG!Print_Area</vt:lpstr>
      <vt:lpstr>CNTT!Print_Area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PTHAI</dc:creator>
  <cp:lastModifiedBy>admin</cp:lastModifiedBy>
  <cp:lastPrinted>2023-12-25T01:50:02Z</cp:lastPrinted>
  <dcterms:created xsi:type="dcterms:W3CDTF">2013-10-05T06:09:52Z</dcterms:created>
  <dcterms:modified xsi:type="dcterms:W3CDTF">2024-01-03T03:38:09Z</dcterms:modified>
</cp:coreProperties>
</file>